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taikyo04\Desktop\ホームページ\"/>
    </mc:Choice>
  </mc:AlternateContent>
  <xr:revisionPtr revIDLastSave="0" documentId="8_{E9EBF5A2-ED17-4316-84FF-E2413E01B53E}" xr6:coauthVersionLast="47" xr6:coauthVersionMax="47" xr10:uidLastSave="{00000000-0000-0000-0000-000000000000}"/>
  <bookViews>
    <workbookView xWindow="-120" yWindow="-120" windowWidth="20730" windowHeight="11040" tabRatio="844" activeTab="4" xr2:uid="{00000000-000D-0000-FFFF-FFFF00000000}"/>
  </bookViews>
  <sheets>
    <sheet name="表紙" sheetId="26" r:id="rId1"/>
    <sheet name="BS" sheetId="7" r:id="rId2"/>
    <sheet name="BS内訳" sheetId="10" r:id="rId3"/>
    <sheet name="正味財産増減" sheetId="2" r:id="rId4"/>
    <sheet name="収支計算書" sheetId="19" r:id="rId5"/>
    <sheet name="正味財産増減内訳表" sheetId="25" r:id="rId6"/>
    <sheet name="注記一般" sheetId="21" r:id="rId7"/>
    <sheet name="注記一般 (2)" sheetId="28" r:id="rId8"/>
    <sheet name="附属明細書" sheetId="27" r:id="rId9"/>
    <sheet name="財産目録" sheetId="24" r:id="rId10"/>
    <sheet name="収支予算書" sheetId="20" r:id="rId11"/>
  </sheets>
  <definedNames>
    <definedName name="_xlnm.Print_Area" localSheetId="2">BS内訳!$A$1:$AF$59</definedName>
    <definedName name="_xlnm.Print_Area" localSheetId="9">財産目録!$A$1:$AD$122</definedName>
    <definedName name="_xlnm.Print_Area" localSheetId="4">収支計算書!$A$1:$V$123</definedName>
    <definedName name="_xlnm.Print_Area" localSheetId="10">収支予算書!$A$2:$V$122</definedName>
    <definedName name="_xlnm.Print_Area" localSheetId="3">正味財産増減!$A$1:$V$125</definedName>
    <definedName name="_xlnm.Print_Area" localSheetId="5">正味財産増減内訳表!$A$1:$AY$127</definedName>
    <definedName name="_xlnm.Print_Area" localSheetId="7">'注記一般 (2)'!$A$1:$K$86</definedName>
    <definedName name="_xlnm.Print_Area" localSheetId="0">表紙!$A$1:$K$51</definedName>
    <definedName name="_xlnm.Print_Titles" localSheetId="9">財産目録!$1:$3</definedName>
    <definedName name="_xlnm.Print_Titles" localSheetId="5">正味財産増減内訳表!$1:$5</definedName>
    <definedName name="支出調書クエリ" localSheetId="9">#REF!</definedName>
    <definedName name="支出調書クエリ" localSheetId="5">#REF!</definedName>
    <definedName name="支出調書クエリ" localSheetId="7">#REF!</definedName>
    <definedName name="支出調書クエリ" localSheetId="0">#REF!</definedName>
    <definedName name="支出調書クエリ" localSheetId="8">#REF!</definedName>
    <definedName name="支出調書クエリ">#REF!</definedName>
    <definedName name="入金伺クエリ" localSheetId="9">#REF!</definedName>
    <definedName name="入金伺クエリ" localSheetId="5">#REF!</definedName>
    <definedName name="入金伺クエリ" localSheetId="7">#REF!</definedName>
    <definedName name="入金伺クエリ" localSheetId="0">#REF!</definedName>
    <definedName name="入金伺クエリ" localSheetId="8">#REF!</definedName>
    <definedName name="入金伺クエリ">#REF!</definedName>
  </definedNames>
  <calcPr calcId="191029"/>
</workbook>
</file>

<file path=xl/calcChain.xml><?xml version="1.0" encoding="utf-8"?>
<calcChain xmlns="http://schemas.openxmlformats.org/spreadsheetml/2006/main">
  <c r="O110" i="19" l="1"/>
  <c r="O119" i="19"/>
  <c r="U65" i="19"/>
  <c r="R80" i="19"/>
  <c r="AR25" i="25"/>
  <c r="AO122" i="25"/>
  <c r="J21" i="28"/>
  <c r="J19" i="28"/>
  <c r="J60" i="28"/>
  <c r="U68" i="2"/>
  <c r="J41" i="28"/>
  <c r="W11" i="7"/>
  <c r="AC15" i="24"/>
  <c r="AC114" i="24"/>
  <c r="Y98" i="20"/>
  <c r="Z98" i="20"/>
  <c r="X98" i="20"/>
  <c r="Y93" i="20"/>
  <c r="X93" i="20"/>
  <c r="Z71" i="20"/>
  <c r="Z93" i="20" s="1"/>
  <c r="Y44" i="20"/>
  <c r="X44" i="20"/>
  <c r="O73" i="20"/>
  <c r="O74" i="20"/>
  <c r="O75" i="20"/>
  <c r="O76" i="20"/>
  <c r="O77" i="20"/>
  <c r="O78" i="20"/>
  <c r="O80" i="20"/>
  <c r="O81" i="20"/>
  <c r="O82" i="20"/>
  <c r="O83" i="20"/>
  <c r="O84" i="20"/>
  <c r="O85" i="20"/>
  <c r="O86" i="20"/>
  <c r="O87" i="20"/>
  <c r="O88" i="20"/>
  <c r="O89" i="20"/>
  <c r="O90" i="20"/>
  <c r="O91" i="20"/>
  <c r="U91" i="20" s="1"/>
  <c r="O92" i="20"/>
  <c r="O79" i="20"/>
  <c r="O72"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45" i="20"/>
  <c r="U13" i="20" l="1"/>
  <c r="X51" i="10"/>
  <c r="X57" i="10" s="1"/>
  <c r="U51" i="10"/>
  <c r="U57" i="10" s="1"/>
  <c r="R51" i="10"/>
  <c r="R57" i="10" s="1"/>
  <c r="R43" i="10"/>
  <c r="X32" i="10"/>
  <c r="X33" i="10" s="1"/>
  <c r="U32" i="10"/>
  <c r="R32" i="10"/>
  <c r="R33" i="10" s="1"/>
  <c r="X24" i="10"/>
  <c r="U24" i="10"/>
  <c r="R24" i="10"/>
  <c r="X14" i="10"/>
  <c r="U14" i="10"/>
  <c r="R14" i="10"/>
  <c r="AR76" i="25"/>
  <c r="AL70" i="25"/>
  <c r="AX70" i="25" s="1"/>
  <c r="S47" i="25"/>
  <c r="P47" i="25"/>
  <c r="AL38" i="25"/>
  <c r="AX38" i="25" s="1"/>
  <c r="AL26" i="25"/>
  <c r="AL27" i="25"/>
  <c r="AL28" i="25"/>
  <c r="AL29" i="25"/>
  <c r="AL30" i="25"/>
  <c r="AL31" i="25"/>
  <c r="AL32" i="25"/>
  <c r="X34" i="10" l="1"/>
  <c r="R34" i="10"/>
  <c r="R53" i="10"/>
  <c r="U53" i="10"/>
  <c r="X53" i="10"/>
  <c r="X43" i="10"/>
  <c r="X44" i="10" s="1"/>
  <c r="X58" i="10" s="1"/>
  <c r="U43" i="10"/>
  <c r="U44" i="10" s="1"/>
  <c r="U58" i="10" s="1"/>
  <c r="R44" i="10"/>
  <c r="R58" i="10" s="1"/>
  <c r="U33" i="10"/>
  <c r="U34" i="10" s="1"/>
  <c r="O117" i="20"/>
  <c r="J50" i="28"/>
  <c r="I76" i="28"/>
  <c r="H76" i="28"/>
  <c r="G76" i="28"/>
  <c r="AX78" i="25" l="1"/>
  <c r="R73" i="19" s="1"/>
  <c r="U73" i="19" s="1"/>
  <c r="AI16" i="25"/>
  <c r="U73" i="20"/>
  <c r="U46" i="20"/>
  <c r="U76" i="2" l="1"/>
  <c r="R71" i="20"/>
  <c r="O117" i="19"/>
  <c r="O114" i="19"/>
  <c r="J37" i="28" l="1"/>
  <c r="AC16" i="24" l="1"/>
  <c r="J68" i="28" l="1"/>
  <c r="AC61" i="24" l="1"/>
  <c r="J35" i="28" l="1"/>
  <c r="J43" i="28"/>
  <c r="J39" i="28"/>
  <c r="J33" i="28"/>
  <c r="AD49" i="10" l="1"/>
  <c r="AI43" i="7" s="1"/>
  <c r="O116" i="19" l="1"/>
  <c r="O72" i="19"/>
  <c r="O74" i="19"/>
  <c r="O75" i="19"/>
  <c r="O76" i="19"/>
  <c r="O77" i="19"/>
  <c r="O78" i="19"/>
  <c r="O79" i="19"/>
  <c r="O81" i="19"/>
  <c r="O82" i="19"/>
  <c r="O83" i="19"/>
  <c r="O84" i="19"/>
  <c r="O85" i="19"/>
  <c r="O86" i="19"/>
  <c r="O87" i="19"/>
  <c r="O88" i="19"/>
  <c r="O89" i="19"/>
  <c r="O90" i="19"/>
  <c r="O91" i="19"/>
  <c r="O80" i="19"/>
  <c r="O43" i="19"/>
  <c r="O46" i="19"/>
  <c r="O47" i="19"/>
  <c r="O48" i="19"/>
  <c r="O49" i="19"/>
  <c r="O50" i="19"/>
  <c r="O51" i="19"/>
  <c r="O52" i="19"/>
  <c r="O53" i="19"/>
  <c r="O54" i="19"/>
  <c r="O55" i="19"/>
  <c r="O56" i="19"/>
  <c r="O57" i="19"/>
  <c r="O58" i="19"/>
  <c r="O61" i="19"/>
  <c r="O62" i="19"/>
  <c r="O63" i="19"/>
  <c r="O59" i="19"/>
  <c r="O60" i="19"/>
  <c r="O64" i="19"/>
  <c r="O66" i="19"/>
  <c r="O67" i="19"/>
  <c r="O68" i="19"/>
  <c r="O69" i="19"/>
  <c r="O70" i="19"/>
  <c r="O38" i="19"/>
  <c r="O39" i="19"/>
  <c r="O35" i="19"/>
  <c r="O36" i="19"/>
  <c r="O33" i="19"/>
  <c r="O24" i="19"/>
  <c r="O25" i="19"/>
  <c r="O26" i="19"/>
  <c r="O27" i="19"/>
  <c r="O28" i="19"/>
  <c r="O29" i="19"/>
  <c r="O30" i="19"/>
  <c r="O17" i="19"/>
  <c r="O18" i="19"/>
  <c r="O19" i="19"/>
  <c r="O20" i="19"/>
  <c r="O21" i="19"/>
  <c r="O22" i="19"/>
  <c r="O15" i="19"/>
  <c r="O11" i="19"/>
  <c r="O12" i="19"/>
  <c r="O13" i="19"/>
  <c r="J56" i="28" l="1"/>
  <c r="AD41" i="10" l="1"/>
  <c r="AD13" i="10" l="1"/>
  <c r="AA14" i="10"/>
  <c r="O12" i="20" l="1"/>
  <c r="P122" i="25" l="1"/>
  <c r="AD38" i="10" l="1"/>
  <c r="W35" i="7" s="1"/>
  <c r="AI35" i="7" l="1"/>
  <c r="U74" i="20" l="1"/>
  <c r="U29" i="20"/>
  <c r="R104" i="20" l="1"/>
  <c r="O104" i="19" l="1"/>
  <c r="R17" i="2" l="1"/>
  <c r="U103" i="20" l="1"/>
  <c r="O104" i="20"/>
  <c r="R18" i="20" l="1"/>
  <c r="AC119" i="24" l="1"/>
  <c r="AC121" i="24" l="1"/>
  <c r="J74" i="28" l="1"/>
  <c r="J62" i="28"/>
  <c r="J13" i="28"/>
  <c r="AX95" i="25" l="1"/>
  <c r="R91" i="19" s="1"/>
  <c r="AX79" i="25"/>
  <c r="R74" i="19" s="1"/>
  <c r="U93" i="2" l="1"/>
  <c r="U77" i="2"/>
  <c r="U74" i="19"/>
  <c r="U24" i="20" l="1"/>
  <c r="O18" i="20"/>
  <c r="O16" i="20"/>
  <c r="J58" i="28" l="1"/>
  <c r="AL33" i="25" l="1"/>
  <c r="AX33" i="25" s="1"/>
  <c r="R31" i="19" l="1"/>
  <c r="O32" i="2"/>
  <c r="U32" i="2" s="1"/>
  <c r="AX84" i="25"/>
  <c r="J31" i="28" l="1"/>
  <c r="J26" i="28"/>
  <c r="J25" i="28"/>
  <c r="J24" i="28"/>
  <c r="J23" i="28"/>
  <c r="J7" i="28"/>
  <c r="R103" i="2" l="1"/>
  <c r="R9" i="2"/>
  <c r="AC106" i="24" l="1"/>
  <c r="O101" i="19" l="1"/>
  <c r="AD42" i="10" l="1"/>
  <c r="AA43" i="10"/>
  <c r="AD31" i="10"/>
  <c r="AI28" i="7" s="1"/>
  <c r="AD23" i="10"/>
  <c r="AI20" i="7" s="1"/>
  <c r="AD22" i="10"/>
  <c r="W19" i="7" s="1"/>
  <c r="AI19" i="7" s="1"/>
  <c r="AD19" i="10"/>
  <c r="AI16" i="7" s="1"/>
  <c r="AD20" i="10"/>
  <c r="AI17" i="7" s="1"/>
  <c r="AD12" i="10"/>
  <c r="AD43" i="10" l="1"/>
  <c r="AX104" i="25"/>
  <c r="AO105" i="25"/>
  <c r="O102" i="2" l="1"/>
  <c r="O103" i="2" s="1"/>
  <c r="R100" i="19"/>
  <c r="U102" i="2" l="1"/>
  <c r="R101" i="19"/>
  <c r="U100" i="19"/>
  <c r="J29" i="28"/>
  <c r="J66" i="28"/>
  <c r="J72" i="28"/>
  <c r="S50" i="21" l="1"/>
  <c r="P54" i="21"/>
  <c r="S53" i="21"/>
  <c r="M54" i="21"/>
  <c r="S51" i="21"/>
  <c r="V22" i="21" l="1"/>
  <c r="V23" i="21"/>
  <c r="V19" i="21"/>
  <c r="V20" i="21"/>
  <c r="I85" i="28"/>
  <c r="J64" i="28"/>
  <c r="J54" i="28"/>
  <c r="J48" i="28"/>
  <c r="J47" i="28"/>
  <c r="J17" i="28"/>
  <c r="J15" i="28"/>
  <c r="J11" i="28"/>
  <c r="J27" i="28"/>
  <c r="J9" i="28"/>
  <c r="J8" i="28"/>
  <c r="J76" i="28" l="1"/>
  <c r="U115" i="20"/>
  <c r="R106" i="2"/>
  <c r="O23" i="19" l="1"/>
  <c r="S24" i="21"/>
  <c r="S38" i="21"/>
  <c r="V38" i="21" l="1"/>
  <c r="P38" i="21"/>
  <c r="U101" i="19" l="1"/>
  <c r="O16" i="19"/>
  <c r="O36" i="20"/>
  <c r="U33" i="20" l="1"/>
  <c r="P24" i="21" l="1"/>
  <c r="V21" i="21"/>
  <c r="M24" i="21"/>
  <c r="AD21" i="10"/>
  <c r="AI18" i="7" s="1"/>
  <c r="AD50" i="10"/>
  <c r="AD48" i="10"/>
  <c r="AI42" i="7" s="1"/>
  <c r="AX88" i="25"/>
  <c r="R84" i="19" s="1"/>
  <c r="AI44" i="7" l="1"/>
  <c r="U86" i="2"/>
  <c r="R45" i="2"/>
  <c r="AX86" i="25"/>
  <c r="R82" i="19" s="1"/>
  <c r="AX81" i="25"/>
  <c r="R76" i="19" s="1"/>
  <c r="AO124" i="25"/>
  <c r="AL120" i="25"/>
  <c r="AX120" i="25" s="1"/>
  <c r="AL107" i="25"/>
  <c r="AX107" i="25" s="1"/>
  <c r="AU108" i="25"/>
  <c r="AR108" i="25"/>
  <c r="AO108" i="25"/>
  <c r="AL105" i="25"/>
  <c r="AI108" i="25"/>
  <c r="AF108" i="25"/>
  <c r="S108" i="25"/>
  <c r="P108" i="25"/>
  <c r="O105" i="2" l="1"/>
  <c r="O106" i="2" s="1"/>
  <c r="R103" i="19"/>
  <c r="U84" i="2"/>
  <c r="U118" i="2"/>
  <c r="R116" i="19"/>
  <c r="U116" i="19" s="1"/>
  <c r="U79" i="2"/>
  <c r="AL108" i="25"/>
  <c r="AX108" i="25" s="1"/>
  <c r="AX29" i="25"/>
  <c r="P96" i="25"/>
  <c r="AO47" i="25"/>
  <c r="AI47" i="25"/>
  <c r="O28" i="2" l="1"/>
  <c r="U28" i="2" s="1"/>
  <c r="R27" i="19"/>
  <c r="U27" i="19" s="1"/>
  <c r="U105" i="2"/>
  <c r="U103" i="19"/>
  <c r="R104" i="19"/>
  <c r="AL123" i="25"/>
  <c r="AX123" i="25" s="1"/>
  <c r="O121" i="2" s="1"/>
  <c r="AU122" i="25"/>
  <c r="AU124" i="25" s="1"/>
  <c r="AR122" i="25"/>
  <c r="AR124" i="25" s="1"/>
  <c r="AI122" i="25"/>
  <c r="AI124" i="25" s="1"/>
  <c r="AF122" i="25"/>
  <c r="AF124" i="25" s="1"/>
  <c r="AC122" i="25"/>
  <c r="AC124" i="25" s="1"/>
  <c r="Z122" i="25"/>
  <c r="Z124" i="25" s="1"/>
  <c r="W122" i="25"/>
  <c r="W124" i="25" s="1"/>
  <c r="S122" i="25"/>
  <c r="P124" i="25"/>
  <c r="AL121" i="25"/>
  <c r="AX121" i="25" s="1"/>
  <c r="AL119" i="25"/>
  <c r="AX119" i="25" s="1"/>
  <c r="AL118" i="25"/>
  <c r="AX118" i="25" s="1"/>
  <c r="AL117" i="25"/>
  <c r="AL114" i="25"/>
  <c r="AX114" i="25" s="1"/>
  <c r="O112" i="2" s="1"/>
  <c r="AL112" i="25"/>
  <c r="AL110" i="25"/>
  <c r="AX110" i="25" s="1"/>
  <c r="AU109" i="25"/>
  <c r="AR109" i="25"/>
  <c r="AO109" i="25"/>
  <c r="AI109" i="25"/>
  <c r="AF109" i="25"/>
  <c r="S109" i="25"/>
  <c r="P109" i="25"/>
  <c r="AC108" i="25"/>
  <c r="Z108" i="25"/>
  <c r="W108" i="25"/>
  <c r="AX105" i="25"/>
  <c r="AC105" i="25"/>
  <c r="Z105" i="25"/>
  <c r="W105" i="25"/>
  <c r="AU100" i="25"/>
  <c r="AR100" i="25"/>
  <c r="AO100" i="25"/>
  <c r="AI100" i="25"/>
  <c r="AF100" i="25"/>
  <c r="S100" i="25"/>
  <c r="P100" i="25"/>
  <c r="AX99" i="25"/>
  <c r="AX98" i="25"/>
  <c r="AR96" i="25"/>
  <c r="AO96" i="25"/>
  <c r="AI96" i="25"/>
  <c r="AC96" i="25"/>
  <c r="Z96" i="25"/>
  <c r="W96" i="25"/>
  <c r="S96" i="25"/>
  <c r="AX94" i="25"/>
  <c r="R90" i="19" s="1"/>
  <c r="AX93" i="25"/>
  <c r="R89" i="19" s="1"/>
  <c r="AX92" i="25"/>
  <c r="R88" i="19" s="1"/>
  <c r="AX91" i="25"/>
  <c r="R87" i="19" s="1"/>
  <c r="AX90" i="25"/>
  <c r="R86" i="19" s="1"/>
  <c r="AX89" i="25"/>
  <c r="R85" i="19" s="1"/>
  <c r="AX87" i="25"/>
  <c r="R83" i="19" s="1"/>
  <c r="AX85" i="25"/>
  <c r="R81" i="19" s="1"/>
  <c r="AX83" i="25"/>
  <c r="R78" i="19" s="1"/>
  <c r="AX82" i="25"/>
  <c r="R77" i="19" s="1"/>
  <c r="AX80" i="25"/>
  <c r="R75" i="19" s="1"/>
  <c r="AX77" i="25"/>
  <c r="R72" i="19" s="1"/>
  <c r="R71" i="19" s="1"/>
  <c r="AX76" i="25"/>
  <c r="AU47" i="25"/>
  <c r="AU96" i="25" s="1"/>
  <c r="AC45" i="25"/>
  <c r="Z45" i="25"/>
  <c r="W45" i="25"/>
  <c r="AL44" i="25"/>
  <c r="AX44" i="25" s="1"/>
  <c r="R39" i="19" s="1"/>
  <c r="AL43" i="25"/>
  <c r="AX43" i="25" s="1"/>
  <c r="R38" i="19" s="1"/>
  <c r="AU42" i="25"/>
  <c r="AR42" i="25"/>
  <c r="AO42" i="25"/>
  <c r="AI42" i="25"/>
  <c r="AF42" i="25"/>
  <c r="S42" i="25"/>
  <c r="P42" i="25"/>
  <c r="AL41" i="25"/>
  <c r="AX41" i="25" s="1"/>
  <c r="AU40" i="25"/>
  <c r="AR40" i="25"/>
  <c r="AO40" i="25"/>
  <c r="AI40" i="25"/>
  <c r="AF40" i="25"/>
  <c r="S40" i="25"/>
  <c r="P40" i="25"/>
  <c r="AL39" i="25"/>
  <c r="AX39" i="25" s="1"/>
  <c r="R36" i="19" s="1"/>
  <c r="AL37" i="25"/>
  <c r="AX37" i="25" s="1"/>
  <c r="R35" i="19" s="1"/>
  <c r="AU36" i="25"/>
  <c r="AR36" i="25"/>
  <c r="AO36" i="25"/>
  <c r="AI36" i="25"/>
  <c r="AF36" i="25"/>
  <c r="S36" i="25"/>
  <c r="P36" i="25"/>
  <c r="AL35" i="25"/>
  <c r="AX35" i="25" s="1"/>
  <c r="R33" i="19" s="1"/>
  <c r="AU34" i="25"/>
  <c r="AR34" i="25"/>
  <c r="AO34" i="25"/>
  <c r="AI34" i="25"/>
  <c r="AF34" i="25"/>
  <c r="S34" i="25"/>
  <c r="P34" i="25"/>
  <c r="AX32" i="25"/>
  <c r="AX31" i="25"/>
  <c r="AX30" i="25"/>
  <c r="AX28" i="25"/>
  <c r="AX27" i="25"/>
  <c r="AX26" i="25"/>
  <c r="AU25" i="25"/>
  <c r="AO25" i="25"/>
  <c r="AI25" i="25"/>
  <c r="AF25" i="25"/>
  <c r="S25" i="25"/>
  <c r="P25" i="25"/>
  <c r="AL24" i="25"/>
  <c r="AX24" i="25" s="1"/>
  <c r="R22" i="19" s="1"/>
  <c r="AL23" i="25"/>
  <c r="AX23" i="25" s="1"/>
  <c r="R21" i="19" s="1"/>
  <c r="AL22" i="25"/>
  <c r="AX22" i="25" s="1"/>
  <c r="R20" i="19" s="1"/>
  <c r="AL21" i="25"/>
  <c r="AX21" i="25" s="1"/>
  <c r="R19" i="19" s="1"/>
  <c r="AL20" i="25"/>
  <c r="AX20" i="25" s="1"/>
  <c r="R18" i="19" s="1"/>
  <c r="AL19" i="25"/>
  <c r="AX19" i="25" s="1"/>
  <c r="R17" i="19" s="1"/>
  <c r="AU18" i="25"/>
  <c r="AR18" i="25"/>
  <c r="AO18" i="25"/>
  <c r="AI18" i="25"/>
  <c r="AF18" i="25"/>
  <c r="S18" i="25"/>
  <c r="P18" i="25"/>
  <c r="AL17" i="25"/>
  <c r="AX17" i="25" s="1"/>
  <c r="AU16" i="25"/>
  <c r="AR16" i="25"/>
  <c r="AO16" i="25"/>
  <c r="AF16" i="25"/>
  <c r="S16" i="25"/>
  <c r="P16" i="25"/>
  <c r="AL15" i="25"/>
  <c r="AX15" i="25" s="1"/>
  <c r="R13" i="19" s="1"/>
  <c r="AL14" i="25"/>
  <c r="AX14" i="25" s="1"/>
  <c r="R12" i="19" s="1"/>
  <c r="AL13" i="25"/>
  <c r="AX13" i="25" s="1"/>
  <c r="R11" i="19" s="1"/>
  <c r="AU12" i="25"/>
  <c r="AR12" i="25"/>
  <c r="AO12" i="25"/>
  <c r="AI12" i="25"/>
  <c r="AF12" i="25"/>
  <c r="S12" i="25"/>
  <c r="P12" i="25"/>
  <c r="AL11" i="25"/>
  <c r="AX11" i="25" s="1"/>
  <c r="AU10" i="25"/>
  <c r="AR10" i="25"/>
  <c r="AO10" i="25"/>
  <c r="AI10" i="25"/>
  <c r="AF10" i="25"/>
  <c r="S10" i="25"/>
  <c r="P10" i="25"/>
  <c r="AC107" i="24"/>
  <c r="AC108" i="24" s="1"/>
  <c r="AC122" i="24" s="1"/>
  <c r="AX117" i="25" l="1"/>
  <c r="AL122" i="25"/>
  <c r="Z109" i="25"/>
  <c r="W109" i="25"/>
  <c r="R110" i="19"/>
  <c r="O27" i="2"/>
  <c r="R26" i="19"/>
  <c r="R29" i="19"/>
  <c r="O26" i="2"/>
  <c r="R25" i="19"/>
  <c r="R28" i="19"/>
  <c r="AI45" i="25"/>
  <c r="AI97" i="25" s="1"/>
  <c r="AI111" i="25" s="1"/>
  <c r="AI113" i="25" s="1"/>
  <c r="R119" i="19"/>
  <c r="R114" i="19"/>
  <c r="AX122" i="25"/>
  <c r="AC109" i="25"/>
  <c r="O10" i="2"/>
  <c r="O13" i="2"/>
  <c r="O34" i="2"/>
  <c r="O19" i="2"/>
  <c r="O23" i="2"/>
  <c r="U22" i="19"/>
  <c r="O37" i="2"/>
  <c r="O41" i="2"/>
  <c r="O12" i="2"/>
  <c r="O14" i="2"/>
  <c r="O18" i="2"/>
  <c r="R117" i="19"/>
  <c r="R115" i="19"/>
  <c r="O39" i="2"/>
  <c r="AC97" i="25"/>
  <c r="W97" i="25"/>
  <c r="Z97" i="25"/>
  <c r="AL18" i="25"/>
  <c r="AX18" i="25" s="1"/>
  <c r="AL40" i="25"/>
  <c r="AX40" i="25" s="1"/>
  <c r="AL42" i="25"/>
  <c r="AX42" i="25" s="1"/>
  <c r="AL100" i="25"/>
  <c r="AX100" i="25" s="1"/>
  <c r="AL10" i="25"/>
  <c r="AX10" i="25" s="1"/>
  <c r="AL34" i="25"/>
  <c r="AX34" i="25" s="1"/>
  <c r="AL109" i="25"/>
  <c r="AX109" i="25" s="1"/>
  <c r="AO45" i="25"/>
  <c r="AO97" i="25" s="1"/>
  <c r="AO101" i="25" s="1"/>
  <c r="AL12" i="25"/>
  <c r="AX12" i="25" s="1"/>
  <c r="AF45" i="25"/>
  <c r="AL16" i="25"/>
  <c r="AX16" i="25" s="1"/>
  <c r="R15" i="19" s="1"/>
  <c r="S45" i="25"/>
  <c r="S97" i="25" s="1"/>
  <c r="AR45" i="25"/>
  <c r="AR97" i="25" s="1"/>
  <c r="AL36" i="25"/>
  <c r="AX36" i="25" s="1"/>
  <c r="AU45" i="25"/>
  <c r="AU97" i="25" s="1"/>
  <c r="AL25" i="25"/>
  <c r="AX25" i="25" s="1"/>
  <c r="P45" i="25"/>
  <c r="P97" i="25" s="1"/>
  <c r="S124" i="25"/>
  <c r="AL124" i="25" s="1"/>
  <c r="AX124" i="25" s="1"/>
  <c r="Z111" i="25" l="1"/>
  <c r="Z115" i="25" s="1"/>
  <c r="Z125" i="25" s="1"/>
  <c r="W111" i="25"/>
  <c r="W115" i="25" s="1"/>
  <c r="W125" i="25" s="1"/>
  <c r="O74" i="2"/>
  <c r="AC111" i="25"/>
  <c r="AC115" i="25" s="1"/>
  <c r="AC125" i="25" s="1"/>
  <c r="O120" i="2"/>
  <c r="O122" i="2" s="1"/>
  <c r="O118" i="20" s="1"/>
  <c r="AI115" i="25"/>
  <c r="AI125" i="25" s="1"/>
  <c r="O17" i="2"/>
  <c r="R16" i="19"/>
  <c r="R118" i="19"/>
  <c r="U115" i="19"/>
  <c r="AI101" i="25"/>
  <c r="AO111" i="25"/>
  <c r="AO113" i="25" s="1"/>
  <c r="AO115" i="25" s="1"/>
  <c r="AO125" i="25" s="1"/>
  <c r="AL45" i="25"/>
  <c r="AX45" i="25" s="1"/>
  <c r="AR101" i="25"/>
  <c r="AR111" i="25"/>
  <c r="AR113" i="25" s="1"/>
  <c r="AR115" i="25" s="1"/>
  <c r="AR125" i="25" s="1"/>
  <c r="S101" i="25"/>
  <c r="S111" i="25"/>
  <c r="S113" i="25" s="1"/>
  <c r="S115" i="25" s="1"/>
  <c r="S125" i="25" s="1"/>
  <c r="AU111" i="25"/>
  <c r="AU113" i="25" s="1"/>
  <c r="AU115" i="25" s="1"/>
  <c r="AU125" i="25" s="1"/>
  <c r="AU101" i="25"/>
  <c r="P101" i="25"/>
  <c r="P111" i="25"/>
  <c r="P113" i="25" l="1"/>
  <c r="P115" i="25" l="1"/>
  <c r="P125" i="25" l="1"/>
  <c r="AD40" i="10" l="1"/>
  <c r="AD44" i="10" l="1"/>
  <c r="AA51" i="10"/>
  <c r="AA32" i="10"/>
  <c r="AA24" i="10"/>
  <c r="U117" i="2" l="1"/>
  <c r="R40" i="2"/>
  <c r="O40" i="2"/>
  <c r="U39" i="2"/>
  <c r="R38" i="2"/>
  <c r="O38" i="2"/>
  <c r="U23" i="2"/>
  <c r="S52" i="21"/>
  <c r="S49" i="21"/>
  <c r="S48" i="21"/>
  <c r="S47" i="21"/>
  <c r="V18" i="21"/>
  <c r="V17" i="21"/>
  <c r="U31" i="19"/>
  <c r="U118" i="20"/>
  <c r="R117" i="20"/>
  <c r="R119" i="20" s="1"/>
  <c r="O119" i="20"/>
  <c r="U116" i="20"/>
  <c r="U114" i="20"/>
  <c r="U108" i="20"/>
  <c r="U106" i="20"/>
  <c r="R105" i="20"/>
  <c r="O105" i="20"/>
  <c r="U104" i="20"/>
  <c r="U101" i="20"/>
  <c r="R97" i="20"/>
  <c r="O97" i="20"/>
  <c r="U96" i="20"/>
  <c r="U95" i="20"/>
  <c r="U79" i="20"/>
  <c r="U92" i="20"/>
  <c r="U90" i="20"/>
  <c r="U89" i="20"/>
  <c r="U88" i="20"/>
  <c r="U87" i="20"/>
  <c r="U86" i="20"/>
  <c r="U85" i="20"/>
  <c r="U84" i="20"/>
  <c r="U83" i="20"/>
  <c r="U82" i="20"/>
  <c r="U81" i="20"/>
  <c r="U80" i="20"/>
  <c r="U78" i="20"/>
  <c r="U77" i="20"/>
  <c r="U76" i="20"/>
  <c r="U75" i="20"/>
  <c r="U72" i="20"/>
  <c r="O71" i="20"/>
  <c r="U70" i="20"/>
  <c r="U69" i="20"/>
  <c r="U68" i="20"/>
  <c r="U67" i="20"/>
  <c r="U66" i="20"/>
  <c r="U65" i="20"/>
  <c r="U64" i="20"/>
  <c r="U63" i="20"/>
  <c r="U62" i="20"/>
  <c r="U61" i="20"/>
  <c r="U60" i="20"/>
  <c r="U59" i="20"/>
  <c r="U58" i="20"/>
  <c r="U57" i="20"/>
  <c r="U56" i="20"/>
  <c r="U55" i="20"/>
  <c r="U54" i="20"/>
  <c r="U53" i="20"/>
  <c r="U52" i="20"/>
  <c r="U51" i="20"/>
  <c r="U50" i="20"/>
  <c r="U49" i="20"/>
  <c r="U48" i="20"/>
  <c r="U47" i="20"/>
  <c r="U45" i="20"/>
  <c r="R44" i="20"/>
  <c r="O44" i="20"/>
  <c r="U41" i="20"/>
  <c r="U40" i="20"/>
  <c r="R39" i="20"/>
  <c r="O39" i="20"/>
  <c r="U38" i="20"/>
  <c r="U37" i="20"/>
  <c r="R36" i="20"/>
  <c r="U35" i="20"/>
  <c r="R34" i="20"/>
  <c r="O34" i="20"/>
  <c r="U32" i="20"/>
  <c r="U31" i="20"/>
  <c r="U30" i="20"/>
  <c r="U28" i="20"/>
  <c r="U27" i="20"/>
  <c r="U26" i="20"/>
  <c r="R25" i="20"/>
  <c r="O25" i="20"/>
  <c r="U23" i="20"/>
  <c r="U22" i="20"/>
  <c r="U21" i="20"/>
  <c r="U20" i="20"/>
  <c r="U19" i="20"/>
  <c r="U18" i="20"/>
  <c r="U17" i="20"/>
  <c r="R16" i="20"/>
  <c r="U16" i="20" s="1"/>
  <c r="U15" i="20"/>
  <c r="U14" i="20"/>
  <c r="R12" i="20"/>
  <c r="U11" i="20"/>
  <c r="R10" i="20"/>
  <c r="O10" i="20"/>
  <c r="R10" i="19"/>
  <c r="U119" i="19"/>
  <c r="R120" i="19"/>
  <c r="O118" i="19"/>
  <c r="U118" i="19" s="1"/>
  <c r="U117" i="19"/>
  <c r="U114" i="19"/>
  <c r="U110" i="19"/>
  <c r="U108" i="19"/>
  <c r="U106" i="19"/>
  <c r="R105" i="19"/>
  <c r="O105" i="19"/>
  <c r="U104" i="19"/>
  <c r="R96" i="19"/>
  <c r="O96" i="19"/>
  <c r="U95" i="19"/>
  <c r="U94" i="19"/>
  <c r="U80" i="19"/>
  <c r="U91" i="19"/>
  <c r="U90" i="19"/>
  <c r="U89" i="19"/>
  <c r="U88" i="19"/>
  <c r="U87" i="19"/>
  <c r="U86" i="19"/>
  <c r="U85" i="19"/>
  <c r="U84" i="19"/>
  <c r="U83" i="19"/>
  <c r="U82" i="19"/>
  <c r="U81" i="19"/>
  <c r="U79" i="19"/>
  <c r="U78" i="19"/>
  <c r="U77" i="19"/>
  <c r="U76" i="19"/>
  <c r="U75" i="19"/>
  <c r="U72" i="19"/>
  <c r="O71" i="19"/>
  <c r="U71" i="19" s="1"/>
  <c r="O42" i="19"/>
  <c r="U39" i="19"/>
  <c r="U38" i="19"/>
  <c r="R37" i="19"/>
  <c r="O37" i="19"/>
  <c r="U36" i="19"/>
  <c r="U35" i="19"/>
  <c r="R34" i="19"/>
  <c r="O34" i="19"/>
  <c r="U33" i="19"/>
  <c r="R32" i="19"/>
  <c r="O32" i="19"/>
  <c r="U30" i="19"/>
  <c r="U29" i="19"/>
  <c r="U28" i="19"/>
  <c r="U26" i="19"/>
  <c r="U25" i="19"/>
  <c r="U24" i="19"/>
  <c r="R23" i="19"/>
  <c r="U21" i="19"/>
  <c r="U20" i="19"/>
  <c r="U19" i="19"/>
  <c r="U18" i="19"/>
  <c r="U17" i="19"/>
  <c r="U16" i="19"/>
  <c r="U15" i="19"/>
  <c r="R14" i="19"/>
  <c r="O14" i="19"/>
  <c r="U13" i="19"/>
  <c r="U12" i="19"/>
  <c r="U11" i="19"/>
  <c r="O10" i="19"/>
  <c r="U9" i="19"/>
  <c r="R8" i="19"/>
  <c r="O8" i="19"/>
  <c r="O35" i="2"/>
  <c r="O24" i="2"/>
  <c r="O11" i="2"/>
  <c r="R35" i="2"/>
  <c r="R120" i="2"/>
  <c r="R122" i="2" s="1"/>
  <c r="U119" i="2"/>
  <c r="U112" i="2"/>
  <c r="U108" i="2"/>
  <c r="R107" i="2"/>
  <c r="O107" i="2"/>
  <c r="U97" i="2"/>
  <c r="U96" i="2"/>
  <c r="R98" i="2"/>
  <c r="O98" i="2"/>
  <c r="R74" i="2"/>
  <c r="U74" i="2" s="1"/>
  <c r="U34" i="2"/>
  <c r="R33" i="2"/>
  <c r="O33" i="2"/>
  <c r="R24" i="2"/>
  <c r="R15" i="2"/>
  <c r="O15" i="2"/>
  <c r="R11" i="2"/>
  <c r="U10" i="2"/>
  <c r="AD52" i="10"/>
  <c r="AD17" i="10"/>
  <c r="W14" i="7" s="1"/>
  <c r="AD18" i="10"/>
  <c r="W15" i="7" s="1"/>
  <c r="AI15" i="7" s="1"/>
  <c r="AD11" i="10"/>
  <c r="AD10" i="10"/>
  <c r="AI10" i="7" s="1"/>
  <c r="U26" i="2"/>
  <c r="U75" i="2"/>
  <c r="U78" i="2"/>
  <c r="U80" i="2"/>
  <c r="U81" i="2"/>
  <c r="U83" i="2"/>
  <c r="U85" i="2"/>
  <c r="U87" i="2"/>
  <c r="U88" i="2"/>
  <c r="U89" i="2"/>
  <c r="U90" i="2"/>
  <c r="U91" i="2"/>
  <c r="U92" i="2"/>
  <c r="U82" i="2"/>
  <c r="U13" i="2"/>
  <c r="U14" i="2"/>
  <c r="U16" i="2"/>
  <c r="U18" i="2"/>
  <c r="U19" i="2"/>
  <c r="U20" i="2"/>
  <c r="U21" i="2"/>
  <c r="U22" i="2"/>
  <c r="U25" i="2"/>
  <c r="U27" i="2"/>
  <c r="U29" i="2"/>
  <c r="U30" i="2"/>
  <c r="U31" i="2"/>
  <c r="U36" i="2"/>
  <c r="U37" i="2"/>
  <c r="U41" i="2"/>
  <c r="U42" i="2"/>
  <c r="U12" i="2"/>
  <c r="AD9" i="10"/>
  <c r="AD39" i="10"/>
  <c r="W36" i="7" s="1"/>
  <c r="AI36" i="7" s="1"/>
  <c r="U116" i="2"/>
  <c r="U110" i="2"/>
  <c r="AD27" i="10"/>
  <c r="AI24" i="7" s="1"/>
  <c r="AD28" i="10"/>
  <c r="AC25" i="7" s="1"/>
  <c r="AD29" i="10"/>
  <c r="AI26" i="7" s="1"/>
  <c r="AD26" i="10"/>
  <c r="AI23" i="7" s="1"/>
  <c r="AA44" i="10"/>
  <c r="AD55" i="10"/>
  <c r="AD37" i="10"/>
  <c r="U121" i="2"/>
  <c r="Z11" i="7"/>
  <c r="Z29" i="7"/>
  <c r="Z30" i="7" s="1"/>
  <c r="Z37" i="7"/>
  <c r="Z38" i="7" s="1"/>
  <c r="U106" i="2"/>
  <c r="U103" i="2"/>
  <c r="AD47" i="10"/>
  <c r="AD53" i="10"/>
  <c r="AA33" i="10"/>
  <c r="AA34" i="10" s="1"/>
  <c r="AI34" i="7" l="1"/>
  <c r="W37" i="7"/>
  <c r="W38" i="7" s="1"/>
  <c r="AC38" i="7" s="1"/>
  <c r="AA54" i="10"/>
  <c r="AI9" i="7"/>
  <c r="AD14" i="10"/>
  <c r="AI46" i="7"/>
  <c r="U105" i="19"/>
  <c r="U25" i="20"/>
  <c r="AC34" i="7"/>
  <c r="AC37" i="7" s="1"/>
  <c r="W21" i="7"/>
  <c r="AI21" i="7" s="1"/>
  <c r="S54" i="21"/>
  <c r="U34" i="20"/>
  <c r="U34" i="19"/>
  <c r="U32" i="19"/>
  <c r="R43" i="2"/>
  <c r="AD51" i="10"/>
  <c r="W45" i="7"/>
  <c r="AI25" i="7"/>
  <c r="AC26" i="7"/>
  <c r="AI14" i="7"/>
  <c r="Z31" i="7"/>
  <c r="Z47" i="7" s="1"/>
  <c r="Z49" i="7" s="1"/>
  <c r="Z50" i="7" s="1"/>
  <c r="O40" i="19"/>
  <c r="U12" i="20"/>
  <c r="U33" i="2"/>
  <c r="U96" i="19"/>
  <c r="U97" i="20"/>
  <c r="U105" i="20"/>
  <c r="O120" i="19"/>
  <c r="U120" i="19" s="1"/>
  <c r="U37" i="19"/>
  <c r="O92" i="19"/>
  <c r="U10" i="19"/>
  <c r="U14" i="19"/>
  <c r="U8" i="19"/>
  <c r="U23" i="19"/>
  <c r="R40" i="19"/>
  <c r="O93" i="20"/>
  <c r="U117" i="20"/>
  <c r="U10" i="20"/>
  <c r="U39" i="20"/>
  <c r="R42" i="20"/>
  <c r="R93" i="20"/>
  <c r="U36" i="20"/>
  <c r="U119" i="20"/>
  <c r="U71" i="20"/>
  <c r="O42" i="20"/>
  <c r="U44" i="20"/>
  <c r="V24" i="21"/>
  <c r="AD56" i="10"/>
  <c r="W48" i="7" s="1"/>
  <c r="AC48" i="7" s="1"/>
  <c r="O43" i="2"/>
  <c r="AD30" i="10"/>
  <c r="AD24" i="10"/>
  <c r="U9" i="2"/>
  <c r="U40" i="2"/>
  <c r="U120" i="2"/>
  <c r="U98" i="2"/>
  <c r="U107" i="2"/>
  <c r="U35" i="2"/>
  <c r="U122" i="2"/>
  <c r="U38" i="2"/>
  <c r="R94" i="2"/>
  <c r="U15" i="2"/>
  <c r="U11" i="2"/>
  <c r="U24" i="2"/>
  <c r="U17" i="2"/>
  <c r="AC9" i="7" l="1"/>
  <c r="AI11" i="7"/>
  <c r="AI48" i="7"/>
  <c r="AI38" i="7"/>
  <c r="AI37" i="7"/>
  <c r="M38" i="21"/>
  <c r="AI41" i="7"/>
  <c r="AD32" i="10"/>
  <c r="AD33" i="10" s="1"/>
  <c r="AD34" i="10" s="1"/>
  <c r="W27" i="7"/>
  <c r="O93" i="19"/>
  <c r="O97" i="19" s="1"/>
  <c r="O107" i="19" s="1"/>
  <c r="O109" i="19" s="1"/>
  <c r="O111" i="19" s="1"/>
  <c r="O121" i="19" s="1"/>
  <c r="U40" i="19"/>
  <c r="U93" i="20"/>
  <c r="O94" i="20"/>
  <c r="R94" i="20"/>
  <c r="R98" i="20" s="1"/>
  <c r="R107" i="20" s="1"/>
  <c r="R109" i="20" s="1"/>
  <c r="R111" i="20" s="1"/>
  <c r="R120" i="20" s="1"/>
  <c r="U42" i="20"/>
  <c r="R95" i="2"/>
  <c r="R99" i="2" s="1"/>
  <c r="R109" i="2" s="1"/>
  <c r="U43" i="2"/>
  <c r="AC11" i="7" l="1"/>
  <c r="U94" i="20"/>
  <c r="AI45" i="7"/>
  <c r="AC45" i="7"/>
  <c r="AI27" i="7"/>
  <c r="W29" i="7"/>
  <c r="O98" i="20"/>
  <c r="U98" i="20" s="1"/>
  <c r="R111" i="2"/>
  <c r="R113" i="2" s="1"/>
  <c r="AC29" i="7" l="1"/>
  <c r="W31" i="7"/>
  <c r="AI29" i="7"/>
  <c r="W30" i="7"/>
  <c r="O107" i="20"/>
  <c r="O109" i="20" s="1"/>
  <c r="AC30" i="7" l="1"/>
  <c r="AI30" i="7"/>
  <c r="AI31" i="7"/>
  <c r="AC31" i="7"/>
  <c r="W47" i="7"/>
  <c r="U107" i="20"/>
  <c r="U109" i="20"/>
  <c r="R123" i="2"/>
  <c r="AD54" i="10"/>
  <c r="AC47" i="7" l="1"/>
  <c r="AI47" i="7"/>
  <c r="W49" i="7"/>
  <c r="AD57" i="10" l="1"/>
  <c r="AD58" i="10" s="1"/>
  <c r="AC49" i="7"/>
  <c r="W50" i="7"/>
  <c r="AI49" i="7"/>
  <c r="AC50" i="7" l="1"/>
  <c r="AI50" i="7"/>
  <c r="AL53" i="25"/>
  <c r="AX53" i="25" s="1"/>
  <c r="AL51" i="25"/>
  <c r="AX51" i="25" s="1"/>
  <c r="AL54" i="25"/>
  <c r="AX54" i="25" s="1"/>
  <c r="AL62" i="25"/>
  <c r="AX62" i="25" s="1"/>
  <c r="AL71" i="25"/>
  <c r="AX71" i="25" s="1"/>
  <c r="AL68" i="25"/>
  <c r="AX68" i="25" s="1"/>
  <c r="AL55" i="25"/>
  <c r="AX55" i="25" s="1"/>
  <c r="AL63" i="25"/>
  <c r="AX63" i="25" s="1"/>
  <c r="AL72" i="25"/>
  <c r="AX72" i="25" s="1"/>
  <c r="AL69" i="25"/>
  <c r="AX69" i="25" s="1"/>
  <c r="AL59" i="25"/>
  <c r="AX59" i="25" s="1"/>
  <c r="AL56" i="25"/>
  <c r="AX56" i="25" s="1"/>
  <c r="AL64" i="25"/>
  <c r="AX64" i="25" s="1"/>
  <c r="AL73" i="25"/>
  <c r="AX73" i="25" s="1"/>
  <c r="AL52" i="25"/>
  <c r="AX52" i="25" s="1"/>
  <c r="AL61" i="25"/>
  <c r="AX61" i="25" s="1"/>
  <c r="AL60" i="25"/>
  <c r="AX60" i="25" s="1"/>
  <c r="AL67" i="25"/>
  <c r="AX67" i="25" s="1"/>
  <c r="AL66" i="25"/>
  <c r="AX66" i="25" s="1"/>
  <c r="AL58" i="25"/>
  <c r="AX58" i="25" s="1"/>
  <c r="AL57" i="25"/>
  <c r="AX57" i="25" s="1"/>
  <c r="AL65" i="25"/>
  <c r="AX65" i="25" s="1"/>
  <c r="AL74" i="25"/>
  <c r="AX74" i="25" s="1"/>
  <c r="AL48" i="25"/>
  <c r="AL75" i="25"/>
  <c r="AX75" i="25" s="1"/>
  <c r="AF47" i="25"/>
  <c r="AL49" i="25"/>
  <c r="AF96" i="25"/>
  <c r="AF97" i="25" s="1"/>
  <c r="AL50" i="25"/>
  <c r="AX50" i="25" s="1"/>
  <c r="AL47" i="25" l="1"/>
  <c r="AX47" i="25" s="1"/>
  <c r="AX49" i="25"/>
  <c r="R44" i="19" s="1"/>
  <c r="U44" i="19" s="1"/>
  <c r="AL96" i="25"/>
  <c r="AX96" i="25" s="1"/>
  <c r="AX97" i="25" s="1"/>
  <c r="AX111" i="25" s="1"/>
  <c r="U53" i="2"/>
  <c r="R50" i="19"/>
  <c r="U50" i="19" s="1"/>
  <c r="U71" i="2"/>
  <c r="R68" i="19"/>
  <c r="U68" i="19" s="1"/>
  <c r="U69" i="2"/>
  <c r="R66" i="19"/>
  <c r="U66" i="19" s="1"/>
  <c r="R61" i="19"/>
  <c r="U61" i="19" s="1"/>
  <c r="U64" i="2"/>
  <c r="U52" i="2"/>
  <c r="R49" i="19"/>
  <c r="U49" i="19" s="1"/>
  <c r="R47" i="19"/>
  <c r="U47" i="19" s="1"/>
  <c r="U50" i="2"/>
  <c r="U65" i="2"/>
  <c r="R62" i="19"/>
  <c r="U62" i="19" s="1"/>
  <c r="U63" i="2"/>
  <c r="R60" i="19"/>
  <c r="U60" i="19" s="1"/>
  <c r="U54" i="2"/>
  <c r="R51" i="19"/>
  <c r="U51" i="19" s="1"/>
  <c r="U66" i="2"/>
  <c r="R63" i="19"/>
  <c r="U63" i="19" s="1"/>
  <c r="R59" i="19"/>
  <c r="U59" i="19" s="1"/>
  <c r="U62" i="2"/>
  <c r="U67" i="2"/>
  <c r="R64" i="19"/>
  <c r="U64" i="19" s="1"/>
  <c r="R46" i="19"/>
  <c r="U46" i="19" s="1"/>
  <c r="U49" i="2"/>
  <c r="R45" i="19"/>
  <c r="U48" i="2"/>
  <c r="AF101" i="25"/>
  <c r="AL101" i="25" s="1"/>
  <c r="AX101" i="25" s="1"/>
  <c r="AF111" i="25"/>
  <c r="U55" i="2"/>
  <c r="R52" i="19"/>
  <c r="U52" i="19" s="1"/>
  <c r="R57" i="19"/>
  <c r="U57" i="19" s="1"/>
  <c r="U60" i="2"/>
  <c r="R70" i="19"/>
  <c r="U70" i="19" s="1"/>
  <c r="U73" i="2"/>
  <c r="U58" i="2"/>
  <c r="R55" i="19"/>
  <c r="U55" i="19" s="1"/>
  <c r="R67" i="19"/>
  <c r="U67" i="19" s="1"/>
  <c r="U70" i="2"/>
  <c r="R48" i="19"/>
  <c r="U48" i="19" s="1"/>
  <c r="U51" i="2"/>
  <c r="U72" i="2"/>
  <c r="R69" i="19"/>
  <c r="U69" i="19" s="1"/>
  <c r="U56" i="2"/>
  <c r="R53" i="19"/>
  <c r="U53" i="19" s="1"/>
  <c r="R54" i="19"/>
  <c r="U54" i="19" s="1"/>
  <c r="U57" i="2"/>
  <c r="U59" i="2"/>
  <c r="R56" i="19"/>
  <c r="U56" i="19" s="1"/>
  <c r="U61" i="2"/>
  <c r="R58" i="19"/>
  <c r="U58" i="19" s="1"/>
  <c r="U47" i="2"/>
  <c r="AX48" i="25"/>
  <c r="U45" i="19" l="1"/>
  <c r="AL97" i="25"/>
  <c r="AF113" i="25"/>
  <c r="AL111" i="25"/>
  <c r="R43" i="19"/>
  <c r="R42" i="19" s="1"/>
  <c r="U43" i="19" l="1"/>
  <c r="U46" i="2"/>
  <c r="O45" i="2"/>
  <c r="AL113" i="25"/>
  <c r="AX113" i="25" s="1"/>
  <c r="AX115" i="25" s="1"/>
  <c r="AX125" i="25" s="1"/>
  <c r="AF115" i="25"/>
  <c r="AF125" i="25" l="1"/>
  <c r="AL115" i="25"/>
  <c r="AL125" i="25" s="1"/>
  <c r="O94" i="2"/>
  <c r="U45" i="2"/>
  <c r="R92" i="19"/>
  <c r="U42" i="19"/>
  <c r="R93" i="19" l="1"/>
  <c r="U92" i="19"/>
  <c r="U94" i="2"/>
  <c r="O95" i="2"/>
  <c r="O99" i="2" l="1"/>
  <c r="U95" i="2"/>
  <c r="U93" i="19"/>
  <c r="R97" i="19"/>
  <c r="U97" i="19" l="1"/>
  <c r="R107" i="19"/>
  <c r="U99" i="2"/>
  <c r="O109" i="2"/>
  <c r="U109" i="2" l="1"/>
  <c r="O111" i="2"/>
  <c r="R109" i="19"/>
  <c r="U107" i="19"/>
  <c r="U111" i="2" l="1"/>
  <c r="O113" i="2"/>
  <c r="U109" i="19"/>
  <c r="R111" i="19"/>
  <c r="R121" i="19" l="1"/>
  <c r="U121" i="19" s="1"/>
  <c r="U111" i="19"/>
  <c r="O110" i="20"/>
  <c r="U113" i="2"/>
  <c r="O123" i="2"/>
  <c r="U123" i="2" s="1"/>
  <c r="O111" i="20" l="1"/>
  <c r="U110" i="20"/>
  <c r="O120" i="20" l="1"/>
  <c r="U120" i="20" s="1"/>
  <c r="U111" i="20"/>
</calcChain>
</file>

<file path=xl/sharedStrings.xml><?xml version="1.0" encoding="utf-8"?>
<sst xmlns="http://schemas.openxmlformats.org/spreadsheetml/2006/main" count="1154" uniqueCount="497">
  <si>
    <t>財　　産　　目　　録</t>
    <rPh sb="0" eb="1">
      <t>ザイ</t>
    </rPh>
    <rPh sb="3" eb="4">
      <t>サン</t>
    </rPh>
    <rPh sb="6" eb="7">
      <t>メ</t>
    </rPh>
    <rPh sb="9" eb="10">
      <t>リョク</t>
    </rPh>
    <phoneticPr fontId="6"/>
  </si>
  <si>
    <t>科　　　目</t>
    <rPh sb="0" eb="1">
      <t>カ</t>
    </rPh>
    <rPh sb="4" eb="5">
      <t>メ</t>
    </rPh>
    <phoneticPr fontId="4"/>
  </si>
  <si>
    <t>Ⅰ</t>
    <phoneticPr fontId="6"/>
  </si>
  <si>
    <t>資産の部</t>
    <rPh sb="0" eb="2">
      <t>シサン</t>
    </rPh>
    <rPh sb="3" eb="4">
      <t>ブ</t>
    </rPh>
    <phoneticPr fontId="6"/>
  </si>
  <si>
    <t>流動資産</t>
    <rPh sb="0" eb="2">
      <t>リュウドウ</t>
    </rPh>
    <rPh sb="2" eb="4">
      <t>シサン</t>
    </rPh>
    <phoneticPr fontId="6"/>
  </si>
  <si>
    <t>現金預金</t>
    <rPh sb="0" eb="2">
      <t>ゲンキン</t>
    </rPh>
    <rPh sb="2" eb="4">
      <t>ヨキン</t>
    </rPh>
    <phoneticPr fontId="6"/>
  </si>
  <si>
    <t>流動資産合計</t>
    <rPh sb="0" eb="2">
      <t>リュウドウ</t>
    </rPh>
    <rPh sb="2" eb="4">
      <t>シサン</t>
    </rPh>
    <rPh sb="4" eb="6">
      <t>ゴウケイ</t>
    </rPh>
    <phoneticPr fontId="6"/>
  </si>
  <si>
    <t>固定資産</t>
    <rPh sb="0" eb="2">
      <t>コテイ</t>
    </rPh>
    <rPh sb="2" eb="4">
      <t>シサン</t>
    </rPh>
    <phoneticPr fontId="6"/>
  </si>
  <si>
    <t>(1)</t>
    <phoneticPr fontId="6"/>
  </si>
  <si>
    <t>什器備品</t>
    <rPh sb="0" eb="2">
      <t>ジュウキ</t>
    </rPh>
    <rPh sb="2" eb="4">
      <t>ビヒン</t>
    </rPh>
    <phoneticPr fontId="6"/>
  </si>
  <si>
    <t>固定資産合計</t>
    <rPh sb="0" eb="2">
      <t>コテイ</t>
    </rPh>
    <rPh sb="2" eb="4">
      <t>シサン</t>
    </rPh>
    <rPh sb="4" eb="6">
      <t>ゴウケイ</t>
    </rPh>
    <phoneticPr fontId="6"/>
  </si>
  <si>
    <t>資産合計</t>
    <rPh sb="0" eb="2">
      <t>シサン</t>
    </rPh>
    <rPh sb="2" eb="4">
      <t>ゴウケイ</t>
    </rPh>
    <phoneticPr fontId="6"/>
  </si>
  <si>
    <t>Ⅱ</t>
    <phoneticPr fontId="6"/>
  </si>
  <si>
    <t>負債の部</t>
    <rPh sb="0" eb="2">
      <t>フサイ</t>
    </rPh>
    <rPh sb="3" eb="4">
      <t>ブ</t>
    </rPh>
    <phoneticPr fontId="6"/>
  </si>
  <si>
    <t>流動負債</t>
    <rPh sb="0" eb="2">
      <t>リュウドウ</t>
    </rPh>
    <rPh sb="2" eb="4">
      <t>フサイ</t>
    </rPh>
    <phoneticPr fontId="6"/>
  </si>
  <si>
    <t>流動負債合計</t>
    <rPh sb="0" eb="2">
      <t>リュウドウ</t>
    </rPh>
    <rPh sb="2" eb="4">
      <t>フサイ</t>
    </rPh>
    <rPh sb="4" eb="6">
      <t>ゴウケイ</t>
    </rPh>
    <phoneticPr fontId="6"/>
  </si>
  <si>
    <t>負債合計</t>
    <rPh sb="0" eb="2">
      <t>フサイ</t>
    </rPh>
    <rPh sb="2" eb="4">
      <t>ゴウケイ</t>
    </rPh>
    <phoneticPr fontId="6"/>
  </si>
  <si>
    <t>定期預金</t>
    <rPh sb="0" eb="2">
      <t>テイキ</t>
    </rPh>
    <rPh sb="2" eb="4">
      <t>ヨキン</t>
    </rPh>
    <phoneticPr fontId="4"/>
  </si>
  <si>
    <t>建物</t>
    <rPh sb="0" eb="2">
      <t>タテモノ</t>
    </rPh>
    <phoneticPr fontId="4"/>
  </si>
  <si>
    <t>未払金</t>
    <rPh sb="0" eb="1">
      <t>ミ</t>
    </rPh>
    <rPh sb="1" eb="2">
      <t>バライ</t>
    </rPh>
    <rPh sb="2" eb="3">
      <t>キン</t>
    </rPh>
    <phoneticPr fontId="6"/>
  </si>
  <si>
    <t>貸　借　対　照　表</t>
    <rPh sb="0" eb="1">
      <t>カシ</t>
    </rPh>
    <rPh sb="2" eb="3">
      <t>シャク</t>
    </rPh>
    <rPh sb="4" eb="5">
      <t>タイ</t>
    </rPh>
    <rPh sb="6" eb="7">
      <t>テル</t>
    </rPh>
    <rPh sb="8" eb="9">
      <t>オモテ</t>
    </rPh>
    <phoneticPr fontId="6"/>
  </si>
  <si>
    <t>当年度</t>
    <rPh sb="0" eb="1">
      <t>トウ</t>
    </rPh>
    <rPh sb="1" eb="3">
      <t>ネンド</t>
    </rPh>
    <phoneticPr fontId="6"/>
  </si>
  <si>
    <t>前年度</t>
    <rPh sb="0" eb="3">
      <t>ゼンネンド</t>
    </rPh>
    <phoneticPr fontId="6"/>
  </si>
  <si>
    <t>増　　減</t>
    <rPh sb="0" eb="1">
      <t>ゾウ</t>
    </rPh>
    <rPh sb="3" eb="4">
      <t>ゲン</t>
    </rPh>
    <phoneticPr fontId="6"/>
  </si>
  <si>
    <t>Ⅲ</t>
    <phoneticPr fontId="6"/>
  </si>
  <si>
    <t>正味財産の部</t>
    <rPh sb="0" eb="2">
      <t>ショウミ</t>
    </rPh>
    <rPh sb="2" eb="4">
      <t>ザイサン</t>
    </rPh>
    <rPh sb="5" eb="6">
      <t>ブ</t>
    </rPh>
    <phoneticPr fontId="6"/>
  </si>
  <si>
    <t>指定正味財産</t>
    <rPh sb="0" eb="2">
      <t>シテイ</t>
    </rPh>
    <rPh sb="2" eb="4">
      <t>ショウミ</t>
    </rPh>
    <rPh sb="4" eb="6">
      <t>ザイサン</t>
    </rPh>
    <phoneticPr fontId="6"/>
  </si>
  <si>
    <t>指定正味財産合計</t>
    <rPh sb="0" eb="2">
      <t>シテイ</t>
    </rPh>
    <rPh sb="2" eb="4">
      <t>ショウミ</t>
    </rPh>
    <rPh sb="4" eb="6">
      <t>ザイサン</t>
    </rPh>
    <rPh sb="6" eb="8">
      <t>ゴウケイ</t>
    </rPh>
    <phoneticPr fontId="6"/>
  </si>
  <si>
    <t>一般正味財産</t>
    <rPh sb="0" eb="2">
      <t>イッパン</t>
    </rPh>
    <rPh sb="2" eb="4">
      <t>ショウミ</t>
    </rPh>
    <rPh sb="4" eb="6">
      <t>ザイサン</t>
    </rPh>
    <phoneticPr fontId="6"/>
  </si>
  <si>
    <t>（うち基本財産への充当額）</t>
    <rPh sb="3" eb="5">
      <t>キホン</t>
    </rPh>
    <rPh sb="5" eb="7">
      <t>ザイサン</t>
    </rPh>
    <rPh sb="9" eb="11">
      <t>ジュウトウ</t>
    </rPh>
    <rPh sb="11" eb="12">
      <t>ガク</t>
    </rPh>
    <phoneticPr fontId="6"/>
  </si>
  <si>
    <t>(</t>
    <phoneticPr fontId="6"/>
  </si>
  <si>
    <t>)</t>
    <phoneticPr fontId="6"/>
  </si>
  <si>
    <t>（うち特定資産への充当額）</t>
    <rPh sb="3" eb="5">
      <t>トクテイ</t>
    </rPh>
    <rPh sb="5" eb="7">
      <t>シサン</t>
    </rPh>
    <rPh sb="9" eb="11">
      <t>ジュウトウ</t>
    </rPh>
    <rPh sb="11" eb="12">
      <t>ガク</t>
    </rPh>
    <phoneticPr fontId="6"/>
  </si>
  <si>
    <t>正味財産合計</t>
    <rPh sb="0" eb="2">
      <t>ショウミ</t>
    </rPh>
    <rPh sb="2" eb="4">
      <t>ザイサン</t>
    </rPh>
    <rPh sb="4" eb="6">
      <t>ゴウケイ</t>
    </rPh>
    <phoneticPr fontId="6"/>
  </si>
  <si>
    <t>負債及び正味財産合計</t>
    <rPh sb="0" eb="2">
      <t>フサイ</t>
    </rPh>
    <rPh sb="2" eb="3">
      <t>オヨ</t>
    </rPh>
    <rPh sb="4" eb="6">
      <t>ショウミ</t>
    </rPh>
    <rPh sb="6" eb="8">
      <t>ザイサン</t>
    </rPh>
    <rPh sb="8" eb="10">
      <t>ゴウケイ</t>
    </rPh>
    <phoneticPr fontId="6"/>
  </si>
  <si>
    <t>当年度</t>
    <rPh sb="0" eb="1">
      <t>トウ</t>
    </rPh>
    <rPh sb="1" eb="3">
      <t>ネンド</t>
    </rPh>
    <phoneticPr fontId="4"/>
  </si>
  <si>
    <t>前年度</t>
    <rPh sb="0" eb="3">
      <t>ゼンネンド</t>
    </rPh>
    <phoneticPr fontId="4"/>
  </si>
  <si>
    <t>増減</t>
    <rPh sb="0" eb="2">
      <t>ゾウゲン</t>
    </rPh>
    <phoneticPr fontId="4"/>
  </si>
  <si>
    <t>Ⅰ</t>
    <phoneticPr fontId="4"/>
  </si>
  <si>
    <t>一般正味財産増減の部</t>
    <rPh sb="0" eb="2">
      <t>イッパン</t>
    </rPh>
    <rPh sb="2" eb="4">
      <t>ショウミ</t>
    </rPh>
    <rPh sb="4" eb="6">
      <t>ザイサン</t>
    </rPh>
    <rPh sb="6" eb="8">
      <t>ゾウゲン</t>
    </rPh>
    <rPh sb="9" eb="10">
      <t>ブ</t>
    </rPh>
    <phoneticPr fontId="4"/>
  </si>
  <si>
    <t>経常増減の部</t>
    <rPh sb="0" eb="2">
      <t>ケイジョウ</t>
    </rPh>
    <rPh sb="2" eb="4">
      <t>ゾウゲン</t>
    </rPh>
    <rPh sb="5" eb="6">
      <t>ブ</t>
    </rPh>
    <phoneticPr fontId="4"/>
  </si>
  <si>
    <t>(1)</t>
    <phoneticPr fontId="4"/>
  </si>
  <si>
    <t>経常収益</t>
    <rPh sb="0" eb="2">
      <t>ケイジョウ</t>
    </rPh>
    <rPh sb="2" eb="4">
      <t>シュウエキ</t>
    </rPh>
    <phoneticPr fontId="4"/>
  </si>
  <si>
    <t>受取会費</t>
    <rPh sb="0" eb="2">
      <t>ウケトリ</t>
    </rPh>
    <rPh sb="2" eb="4">
      <t>カイヒ</t>
    </rPh>
    <phoneticPr fontId="4"/>
  </si>
  <si>
    <t>経常収益計</t>
    <rPh sb="0" eb="2">
      <t>ケイジョウ</t>
    </rPh>
    <rPh sb="2" eb="4">
      <t>シュウエキ</t>
    </rPh>
    <rPh sb="4" eb="5">
      <t>ケイ</t>
    </rPh>
    <phoneticPr fontId="4"/>
  </si>
  <si>
    <t>(2)</t>
    <phoneticPr fontId="4"/>
  </si>
  <si>
    <t>経常費用</t>
    <rPh sb="0" eb="2">
      <t>ケイジョウ</t>
    </rPh>
    <rPh sb="2" eb="4">
      <t>ヒヨウ</t>
    </rPh>
    <phoneticPr fontId="4"/>
  </si>
  <si>
    <t>①</t>
    <phoneticPr fontId="4"/>
  </si>
  <si>
    <t>事業費</t>
    <rPh sb="0" eb="3">
      <t>ジギョウヒ</t>
    </rPh>
    <phoneticPr fontId="4"/>
  </si>
  <si>
    <t>旅費交通費</t>
    <rPh sb="0" eb="2">
      <t>リョヒ</t>
    </rPh>
    <rPh sb="2" eb="5">
      <t>コウツウヒ</t>
    </rPh>
    <phoneticPr fontId="4"/>
  </si>
  <si>
    <t>②</t>
    <phoneticPr fontId="4"/>
  </si>
  <si>
    <t>管理費</t>
    <rPh sb="0" eb="3">
      <t>カンリヒ</t>
    </rPh>
    <phoneticPr fontId="4"/>
  </si>
  <si>
    <t>消耗品費</t>
    <rPh sb="0" eb="2">
      <t>ショウモウ</t>
    </rPh>
    <rPh sb="2" eb="3">
      <t>ヒン</t>
    </rPh>
    <rPh sb="3" eb="4">
      <t>ヒ</t>
    </rPh>
    <phoneticPr fontId="4"/>
  </si>
  <si>
    <t>通信運搬費</t>
    <rPh sb="0" eb="2">
      <t>ツウシン</t>
    </rPh>
    <rPh sb="2" eb="4">
      <t>ウンパン</t>
    </rPh>
    <rPh sb="4" eb="5">
      <t>ヒ</t>
    </rPh>
    <phoneticPr fontId="4"/>
  </si>
  <si>
    <t>印刷製本費</t>
    <rPh sb="0" eb="2">
      <t>インサツ</t>
    </rPh>
    <rPh sb="2" eb="4">
      <t>セイホン</t>
    </rPh>
    <rPh sb="4" eb="5">
      <t>ヒ</t>
    </rPh>
    <phoneticPr fontId="4"/>
  </si>
  <si>
    <t>経常費用計</t>
    <rPh sb="0" eb="2">
      <t>ケイジョウ</t>
    </rPh>
    <rPh sb="2" eb="4">
      <t>ヒヨウ</t>
    </rPh>
    <rPh sb="4" eb="5">
      <t>ケイ</t>
    </rPh>
    <phoneticPr fontId="4"/>
  </si>
  <si>
    <t>当期経常増減額</t>
    <rPh sb="0" eb="2">
      <t>トウキ</t>
    </rPh>
    <rPh sb="2" eb="4">
      <t>ケイジョウ</t>
    </rPh>
    <rPh sb="4" eb="6">
      <t>ゾウゲン</t>
    </rPh>
    <rPh sb="6" eb="7">
      <t>ガク</t>
    </rPh>
    <phoneticPr fontId="4"/>
  </si>
  <si>
    <t>経常外増減の部</t>
    <rPh sb="0" eb="2">
      <t>ケイジョウ</t>
    </rPh>
    <rPh sb="2" eb="3">
      <t>ガイ</t>
    </rPh>
    <rPh sb="3" eb="5">
      <t>ゾウゲン</t>
    </rPh>
    <rPh sb="6" eb="7">
      <t>ブ</t>
    </rPh>
    <phoneticPr fontId="4"/>
  </si>
  <si>
    <t>(1)</t>
    <phoneticPr fontId="4"/>
  </si>
  <si>
    <t>経常外収益</t>
    <rPh sb="0" eb="2">
      <t>ケイジョウ</t>
    </rPh>
    <rPh sb="2" eb="3">
      <t>ガイ</t>
    </rPh>
    <rPh sb="3" eb="5">
      <t>シュウエキ</t>
    </rPh>
    <phoneticPr fontId="4"/>
  </si>
  <si>
    <t>経常外収益計</t>
    <rPh sb="0" eb="2">
      <t>ケイジョウ</t>
    </rPh>
    <rPh sb="2" eb="3">
      <t>ガイ</t>
    </rPh>
    <rPh sb="3" eb="5">
      <t>シュウエキ</t>
    </rPh>
    <rPh sb="5" eb="6">
      <t>ケイ</t>
    </rPh>
    <phoneticPr fontId="4"/>
  </si>
  <si>
    <t>(2)</t>
    <phoneticPr fontId="4"/>
  </si>
  <si>
    <t>経常外費用</t>
    <rPh sb="0" eb="2">
      <t>ケイジョウ</t>
    </rPh>
    <rPh sb="2" eb="3">
      <t>ガイ</t>
    </rPh>
    <rPh sb="3" eb="5">
      <t>ヒヨウ</t>
    </rPh>
    <phoneticPr fontId="4"/>
  </si>
  <si>
    <t>経常外費用計</t>
    <rPh sb="0" eb="2">
      <t>ケイジョウ</t>
    </rPh>
    <rPh sb="2" eb="3">
      <t>ガイ</t>
    </rPh>
    <rPh sb="3" eb="5">
      <t>ヒヨウ</t>
    </rPh>
    <rPh sb="5" eb="6">
      <t>ケイ</t>
    </rPh>
    <phoneticPr fontId="4"/>
  </si>
  <si>
    <t>当期経常外増減額</t>
    <rPh sb="0" eb="2">
      <t>トウキ</t>
    </rPh>
    <rPh sb="2" eb="4">
      <t>ケイジョウ</t>
    </rPh>
    <rPh sb="4" eb="5">
      <t>ガイ</t>
    </rPh>
    <rPh sb="5" eb="7">
      <t>ゾウゲン</t>
    </rPh>
    <rPh sb="7" eb="8">
      <t>ガク</t>
    </rPh>
    <phoneticPr fontId="4"/>
  </si>
  <si>
    <t>当期一般正味財産増減額</t>
    <rPh sb="0" eb="2">
      <t>トウキ</t>
    </rPh>
    <rPh sb="2" eb="4">
      <t>イッパン</t>
    </rPh>
    <rPh sb="4" eb="6">
      <t>ショウミ</t>
    </rPh>
    <rPh sb="6" eb="8">
      <t>ザイサン</t>
    </rPh>
    <rPh sb="8" eb="11">
      <t>ゾウゲンガク</t>
    </rPh>
    <phoneticPr fontId="4"/>
  </si>
  <si>
    <t>一般正味財産期首残高</t>
    <rPh sb="0" eb="2">
      <t>イッパン</t>
    </rPh>
    <rPh sb="2" eb="4">
      <t>ショウミ</t>
    </rPh>
    <rPh sb="4" eb="6">
      <t>ザイサン</t>
    </rPh>
    <rPh sb="6" eb="8">
      <t>キシュ</t>
    </rPh>
    <rPh sb="8" eb="10">
      <t>ザンダカ</t>
    </rPh>
    <phoneticPr fontId="4"/>
  </si>
  <si>
    <t>一般正味財産期末残高</t>
    <rPh sb="0" eb="2">
      <t>イッパン</t>
    </rPh>
    <rPh sb="2" eb="4">
      <t>ショウミ</t>
    </rPh>
    <rPh sb="4" eb="6">
      <t>ザイサン</t>
    </rPh>
    <rPh sb="6" eb="8">
      <t>キマツ</t>
    </rPh>
    <rPh sb="8" eb="10">
      <t>ザンダカ</t>
    </rPh>
    <phoneticPr fontId="4"/>
  </si>
  <si>
    <t>Ⅱ</t>
    <phoneticPr fontId="4"/>
  </si>
  <si>
    <t>指定正味財産増減の部</t>
    <rPh sb="0" eb="2">
      <t>シテイ</t>
    </rPh>
    <rPh sb="2" eb="4">
      <t>ショウミ</t>
    </rPh>
    <rPh sb="4" eb="6">
      <t>ザイサン</t>
    </rPh>
    <rPh sb="6" eb="8">
      <t>ゾウゲン</t>
    </rPh>
    <rPh sb="9" eb="10">
      <t>ブ</t>
    </rPh>
    <phoneticPr fontId="4"/>
  </si>
  <si>
    <t>当期指定正味財産増減額</t>
    <rPh sb="0" eb="2">
      <t>トウキ</t>
    </rPh>
    <rPh sb="2" eb="4">
      <t>シテイ</t>
    </rPh>
    <rPh sb="4" eb="6">
      <t>ショウミ</t>
    </rPh>
    <rPh sb="6" eb="8">
      <t>ザイサン</t>
    </rPh>
    <rPh sb="8" eb="11">
      <t>ゾウゲンガク</t>
    </rPh>
    <phoneticPr fontId="4"/>
  </si>
  <si>
    <t>指定正味財産期首残高</t>
    <rPh sb="0" eb="2">
      <t>シテイ</t>
    </rPh>
    <rPh sb="2" eb="4">
      <t>ショウミ</t>
    </rPh>
    <rPh sb="4" eb="6">
      <t>ザイサン</t>
    </rPh>
    <rPh sb="6" eb="8">
      <t>キシュ</t>
    </rPh>
    <rPh sb="8" eb="10">
      <t>ザンダカ</t>
    </rPh>
    <phoneticPr fontId="4"/>
  </si>
  <si>
    <t>指定正味財産期末残高</t>
    <rPh sb="0" eb="2">
      <t>シテイ</t>
    </rPh>
    <rPh sb="2" eb="4">
      <t>ショウミ</t>
    </rPh>
    <rPh sb="4" eb="6">
      <t>ザイサン</t>
    </rPh>
    <rPh sb="6" eb="8">
      <t>キマツ</t>
    </rPh>
    <rPh sb="8" eb="10">
      <t>ザンダカ</t>
    </rPh>
    <phoneticPr fontId="4"/>
  </si>
  <si>
    <t>Ⅲ</t>
    <phoneticPr fontId="4"/>
  </si>
  <si>
    <t>正味財産期末残高</t>
    <rPh sb="0" eb="2">
      <t>ショウミ</t>
    </rPh>
    <rPh sb="2" eb="4">
      <t>ザイサン</t>
    </rPh>
    <rPh sb="4" eb="6">
      <t>キマツ</t>
    </rPh>
    <rPh sb="6" eb="8">
      <t>ザンダカ</t>
    </rPh>
    <phoneticPr fontId="4"/>
  </si>
  <si>
    <t>会議費</t>
    <rPh sb="0" eb="3">
      <t>カイギヒ</t>
    </rPh>
    <phoneticPr fontId="4"/>
  </si>
  <si>
    <t>修繕費</t>
    <rPh sb="0" eb="2">
      <t>シュウゼン</t>
    </rPh>
    <rPh sb="2" eb="3">
      <t>ヒ</t>
    </rPh>
    <phoneticPr fontId="4"/>
  </si>
  <si>
    <t>燃料費</t>
    <rPh sb="0" eb="3">
      <t>ネンリョウヒ</t>
    </rPh>
    <phoneticPr fontId="4"/>
  </si>
  <si>
    <t>賃借料</t>
    <rPh sb="0" eb="2">
      <t>チンシャク</t>
    </rPh>
    <rPh sb="2" eb="3">
      <t>リョウ</t>
    </rPh>
    <phoneticPr fontId="4"/>
  </si>
  <si>
    <t>保険料</t>
    <rPh sb="0" eb="2">
      <t>ホケン</t>
    </rPh>
    <rPh sb="2" eb="3">
      <t>リョウ</t>
    </rPh>
    <phoneticPr fontId="4"/>
  </si>
  <si>
    <t>租税公課</t>
    <rPh sb="0" eb="2">
      <t>ソゼイ</t>
    </rPh>
    <rPh sb="2" eb="4">
      <t>コウカ</t>
    </rPh>
    <phoneticPr fontId="4"/>
  </si>
  <si>
    <t>受取利息</t>
    <rPh sb="0" eb="2">
      <t>ウケトリ</t>
    </rPh>
    <rPh sb="2" eb="4">
      <t>リソク</t>
    </rPh>
    <phoneticPr fontId="4"/>
  </si>
  <si>
    <t>賃借料</t>
    <rPh sb="0" eb="3">
      <t>チンシャクリョウ</t>
    </rPh>
    <phoneticPr fontId="4"/>
  </si>
  <si>
    <t>事業負担金収益</t>
    <rPh sb="0" eb="2">
      <t>ジギョウ</t>
    </rPh>
    <rPh sb="2" eb="5">
      <t>フタンキン</t>
    </rPh>
    <rPh sb="5" eb="7">
      <t>シュウエキ</t>
    </rPh>
    <phoneticPr fontId="4"/>
  </si>
  <si>
    <t>⑤</t>
    <phoneticPr fontId="4"/>
  </si>
  <si>
    <t>内部取引消去</t>
    <rPh sb="0" eb="2">
      <t>ナイブ</t>
    </rPh>
    <rPh sb="2" eb="4">
      <t>トリヒキ</t>
    </rPh>
    <rPh sb="4" eb="6">
      <t>ショウキョ</t>
    </rPh>
    <phoneticPr fontId="6"/>
  </si>
  <si>
    <t>合　　計</t>
    <rPh sb="0" eb="1">
      <t>ゴウ</t>
    </rPh>
    <rPh sb="3" eb="4">
      <t>ケイ</t>
    </rPh>
    <phoneticPr fontId="6"/>
  </si>
  <si>
    <t>)</t>
    <phoneticPr fontId="6"/>
  </si>
  <si>
    <t>)</t>
    <phoneticPr fontId="6"/>
  </si>
  <si>
    <t>(</t>
    <phoneticPr fontId="6"/>
  </si>
  <si>
    <t>内部取引消去</t>
    <rPh sb="0" eb="2">
      <t>ナイブ</t>
    </rPh>
    <rPh sb="2" eb="4">
      <t>トリヒキ</t>
    </rPh>
    <rPh sb="4" eb="6">
      <t>ショウキョ</t>
    </rPh>
    <phoneticPr fontId="4"/>
  </si>
  <si>
    <t>構築物</t>
    <rPh sb="0" eb="2">
      <t>コウチク</t>
    </rPh>
    <rPh sb="2" eb="3">
      <t>ブツ</t>
    </rPh>
    <phoneticPr fontId="4"/>
  </si>
  <si>
    <t>事業収益</t>
    <rPh sb="0" eb="2">
      <t>ジギョウ</t>
    </rPh>
    <rPh sb="2" eb="4">
      <t>シュウエキ</t>
    </rPh>
    <phoneticPr fontId="4"/>
  </si>
  <si>
    <t>雑収益</t>
    <rPh sb="0" eb="3">
      <t>ザツシュウエキ</t>
    </rPh>
    <phoneticPr fontId="4"/>
  </si>
  <si>
    <t>預り金</t>
    <rPh sb="0" eb="1">
      <t>アズカ</t>
    </rPh>
    <rPh sb="2" eb="3">
      <t>キン</t>
    </rPh>
    <phoneticPr fontId="4"/>
  </si>
  <si>
    <t>(3)</t>
    <phoneticPr fontId="6"/>
  </si>
  <si>
    <t>(3)</t>
    <phoneticPr fontId="6"/>
  </si>
  <si>
    <t>減価償却費</t>
    <rPh sb="0" eb="2">
      <t>ゲンカ</t>
    </rPh>
    <rPh sb="2" eb="4">
      <t>ショウキャク</t>
    </rPh>
    <rPh sb="4" eb="5">
      <t>ヒ</t>
    </rPh>
    <phoneticPr fontId="4"/>
  </si>
  <si>
    <t>特定資産受取利息</t>
    <rPh sb="0" eb="2">
      <t>トクテイ</t>
    </rPh>
    <rPh sb="2" eb="4">
      <t>シサン</t>
    </rPh>
    <rPh sb="4" eb="6">
      <t>ウケトリ</t>
    </rPh>
    <rPh sb="6" eb="8">
      <t>リソク</t>
    </rPh>
    <phoneticPr fontId="4"/>
  </si>
  <si>
    <t>寄付金</t>
    <rPh sb="0" eb="2">
      <t>キフ</t>
    </rPh>
    <rPh sb="2" eb="3">
      <t>キン</t>
    </rPh>
    <phoneticPr fontId="4"/>
  </si>
  <si>
    <t>特定資産</t>
    <rPh sb="0" eb="2">
      <t>トクテイ</t>
    </rPh>
    <rPh sb="2" eb="4">
      <t>シサン</t>
    </rPh>
    <phoneticPr fontId="4"/>
  </si>
  <si>
    <t>特定資産合計</t>
    <rPh sb="0" eb="2">
      <t>トクテイ</t>
    </rPh>
    <rPh sb="2" eb="4">
      <t>シサン</t>
    </rPh>
    <rPh sb="4" eb="6">
      <t>ゴウケイ</t>
    </rPh>
    <phoneticPr fontId="4"/>
  </si>
  <si>
    <t>財務諸表に対する注記</t>
    <rPh sb="0" eb="2">
      <t>ザイム</t>
    </rPh>
    <rPh sb="2" eb="4">
      <t>ショヒョウ</t>
    </rPh>
    <rPh sb="5" eb="6">
      <t>タイ</t>
    </rPh>
    <rPh sb="8" eb="10">
      <t>チュウキ</t>
    </rPh>
    <phoneticPr fontId="6"/>
  </si>
  <si>
    <t>重要な会計方針</t>
    <rPh sb="0" eb="2">
      <t>ジュウヨウ</t>
    </rPh>
    <rPh sb="3" eb="5">
      <t>カイケイ</t>
    </rPh>
    <rPh sb="5" eb="7">
      <t>ホウシン</t>
    </rPh>
    <phoneticPr fontId="6"/>
  </si>
  <si>
    <t>固定資産の減価償却方法</t>
    <rPh sb="0" eb="2">
      <t>コテイ</t>
    </rPh>
    <rPh sb="2" eb="4">
      <t>シサン</t>
    </rPh>
    <rPh sb="5" eb="7">
      <t>ゲンカ</t>
    </rPh>
    <rPh sb="7" eb="9">
      <t>ショウキャク</t>
    </rPh>
    <rPh sb="9" eb="11">
      <t>ホウホウ</t>
    </rPh>
    <phoneticPr fontId="6"/>
  </si>
  <si>
    <t>消費税等の会計処理</t>
    <rPh sb="0" eb="4">
      <t>ショウヒゼイトウ</t>
    </rPh>
    <rPh sb="5" eb="7">
      <t>カイケイ</t>
    </rPh>
    <rPh sb="7" eb="9">
      <t>ショリ</t>
    </rPh>
    <phoneticPr fontId="6"/>
  </si>
  <si>
    <t>税込方式により計上している。</t>
    <rPh sb="0" eb="2">
      <t>ゼイコミ</t>
    </rPh>
    <rPh sb="2" eb="4">
      <t>ホウシキ</t>
    </rPh>
    <rPh sb="7" eb="9">
      <t>ケイジョウ</t>
    </rPh>
    <phoneticPr fontId="6"/>
  </si>
  <si>
    <t>科　目</t>
    <rPh sb="0" eb="1">
      <t>カ</t>
    </rPh>
    <rPh sb="2" eb="3">
      <t>メ</t>
    </rPh>
    <phoneticPr fontId="6"/>
  </si>
  <si>
    <t>前期末残高</t>
    <rPh sb="0" eb="3">
      <t>ゼンキマツ</t>
    </rPh>
    <rPh sb="3" eb="5">
      <t>ザンダカ</t>
    </rPh>
    <phoneticPr fontId="6"/>
  </si>
  <si>
    <t>当期増加額</t>
    <rPh sb="0" eb="2">
      <t>トウキ</t>
    </rPh>
    <rPh sb="2" eb="4">
      <t>ゾウカ</t>
    </rPh>
    <rPh sb="4" eb="5">
      <t>ガク</t>
    </rPh>
    <phoneticPr fontId="6"/>
  </si>
  <si>
    <t>当期減少額</t>
    <rPh sb="0" eb="2">
      <t>トウキ</t>
    </rPh>
    <rPh sb="2" eb="5">
      <t>ゲンショウガク</t>
    </rPh>
    <phoneticPr fontId="6"/>
  </si>
  <si>
    <t>当期末残高</t>
    <rPh sb="0" eb="2">
      <t>トウキ</t>
    </rPh>
    <rPh sb="2" eb="3">
      <t>マツ</t>
    </rPh>
    <rPh sb="3" eb="5">
      <t>ザンダカ</t>
    </rPh>
    <phoneticPr fontId="6"/>
  </si>
  <si>
    <t>特定資産</t>
    <rPh sb="0" eb="2">
      <t>トクテイ</t>
    </rPh>
    <rPh sb="2" eb="4">
      <t>シサン</t>
    </rPh>
    <phoneticPr fontId="6"/>
  </si>
  <si>
    <t>合　計</t>
    <rPh sb="0" eb="1">
      <t>ゴウ</t>
    </rPh>
    <rPh sb="2" eb="3">
      <t>ケイ</t>
    </rPh>
    <phoneticPr fontId="6"/>
  </si>
  <si>
    <t>（うち指定正味財産からの充当額）</t>
    <rPh sb="3" eb="5">
      <t>シテイ</t>
    </rPh>
    <rPh sb="5" eb="7">
      <t>ショウミ</t>
    </rPh>
    <rPh sb="7" eb="9">
      <t>ザイサン</t>
    </rPh>
    <rPh sb="12" eb="14">
      <t>ジュウトウ</t>
    </rPh>
    <rPh sb="14" eb="15">
      <t>ガク</t>
    </rPh>
    <phoneticPr fontId="6"/>
  </si>
  <si>
    <t>（うち一般正味財産からの充当額）</t>
    <rPh sb="3" eb="5">
      <t>イッパン</t>
    </rPh>
    <rPh sb="5" eb="7">
      <t>ショウミ</t>
    </rPh>
    <rPh sb="7" eb="9">
      <t>ザイサン</t>
    </rPh>
    <rPh sb="12" eb="14">
      <t>ジュウトウ</t>
    </rPh>
    <rPh sb="14" eb="15">
      <t>ガク</t>
    </rPh>
    <phoneticPr fontId="6"/>
  </si>
  <si>
    <t>（うち負債に　　　　　　対応する額）</t>
    <rPh sb="3" eb="5">
      <t>フサイ</t>
    </rPh>
    <rPh sb="12" eb="14">
      <t>タイオウ</t>
    </rPh>
    <rPh sb="16" eb="17">
      <t>ガク</t>
    </rPh>
    <phoneticPr fontId="6"/>
  </si>
  <si>
    <t>固定資産の取得価額、減価償却累計額及び当期末残高</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phoneticPr fontId="6"/>
  </si>
  <si>
    <t>固定資産の取得価額、減価償却累計額及び当期末残高は、次のとおりである。</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1">
      <t>トウキ</t>
    </rPh>
    <rPh sb="21" eb="22">
      <t>マツ</t>
    </rPh>
    <rPh sb="22" eb="24">
      <t>ザンダカ</t>
    </rPh>
    <rPh sb="26" eb="27">
      <t>ツギ</t>
    </rPh>
    <phoneticPr fontId="6"/>
  </si>
  <si>
    <t>取得価額</t>
    <rPh sb="0" eb="2">
      <t>シュトク</t>
    </rPh>
    <rPh sb="2" eb="4">
      <t>カガク</t>
    </rPh>
    <phoneticPr fontId="6"/>
  </si>
  <si>
    <t>減価償却累計額</t>
    <rPh sb="0" eb="2">
      <t>ゲンカ</t>
    </rPh>
    <rPh sb="2" eb="4">
      <t>ショウキャク</t>
    </rPh>
    <rPh sb="4" eb="6">
      <t>ルイケイ</t>
    </rPh>
    <rPh sb="6" eb="7">
      <t>ガク</t>
    </rPh>
    <phoneticPr fontId="6"/>
  </si>
  <si>
    <t>運用財産</t>
    <rPh sb="0" eb="2">
      <t>ウンヨウ</t>
    </rPh>
    <rPh sb="2" eb="4">
      <t>ザイサン</t>
    </rPh>
    <phoneticPr fontId="4"/>
  </si>
  <si>
    <t>定額法によっている。</t>
    <rPh sb="0" eb="2">
      <t>テイガク</t>
    </rPh>
    <rPh sb="2" eb="3">
      <t>ホウ</t>
    </rPh>
    <phoneticPr fontId="6"/>
  </si>
  <si>
    <t>運用財産</t>
    <rPh sb="0" eb="2">
      <t>ウンヨウ</t>
    </rPh>
    <rPh sb="2" eb="4">
      <t>ザイサン</t>
    </rPh>
    <phoneticPr fontId="6"/>
  </si>
  <si>
    <t>建物</t>
    <rPh sb="0" eb="2">
      <t>タテモノ</t>
    </rPh>
    <phoneticPr fontId="6"/>
  </si>
  <si>
    <t>什器備品</t>
    <rPh sb="0" eb="2">
      <t>ジュウキ</t>
    </rPh>
    <rPh sb="2" eb="4">
      <t>ビヒン</t>
    </rPh>
    <phoneticPr fontId="4"/>
  </si>
  <si>
    <t>未収金</t>
    <rPh sb="0" eb="2">
      <t>ミシュウ</t>
    </rPh>
    <rPh sb="2" eb="3">
      <t>キン</t>
    </rPh>
    <phoneticPr fontId="4"/>
  </si>
  <si>
    <t>その他固定資産</t>
    <rPh sb="2" eb="3">
      <t>タ</t>
    </rPh>
    <rPh sb="3" eb="5">
      <t>コテイ</t>
    </rPh>
    <rPh sb="5" eb="7">
      <t>シサン</t>
    </rPh>
    <phoneticPr fontId="6"/>
  </si>
  <si>
    <t>その他固定資産合計</t>
    <rPh sb="2" eb="3">
      <t>タ</t>
    </rPh>
    <rPh sb="3" eb="5">
      <t>コテイ</t>
    </rPh>
    <rPh sb="5" eb="7">
      <t>シサン</t>
    </rPh>
    <rPh sb="7" eb="9">
      <t>ゴウケイ</t>
    </rPh>
    <phoneticPr fontId="6"/>
  </si>
  <si>
    <t>支払負担金</t>
    <rPh sb="0" eb="2">
      <t>シハライ</t>
    </rPh>
    <rPh sb="2" eb="5">
      <t>フタンキン</t>
    </rPh>
    <phoneticPr fontId="4"/>
  </si>
  <si>
    <t>支払補助金</t>
    <rPh sb="0" eb="2">
      <t>シハライ</t>
    </rPh>
    <rPh sb="2" eb="5">
      <t>ホジョキン</t>
    </rPh>
    <phoneticPr fontId="4"/>
  </si>
  <si>
    <t>県費補助金</t>
    <rPh sb="0" eb="1">
      <t>ケン</t>
    </rPh>
    <rPh sb="1" eb="2">
      <t>ヒ</t>
    </rPh>
    <rPh sb="2" eb="5">
      <t>ホジョキン</t>
    </rPh>
    <phoneticPr fontId="4"/>
  </si>
  <si>
    <t>県費委託金</t>
    <rPh sb="0" eb="1">
      <t>ケン</t>
    </rPh>
    <rPh sb="1" eb="2">
      <t>ヒ</t>
    </rPh>
    <rPh sb="2" eb="4">
      <t>イタク</t>
    </rPh>
    <rPh sb="4" eb="5">
      <t>キン</t>
    </rPh>
    <phoneticPr fontId="4"/>
  </si>
  <si>
    <t>（単位:円）　</t>
    <phoneticPr fontId="4"/>
  </si>
  <si>
    <t>（単位:円）　</t>
    <phoneticPr fontId="4"/>
  </si>
  <si>
    <t>増減</t>
    <rPh sb="0" eb="2">
      <t>ゾウゲン</t>
    </rPh>
    <phoneticPr fontId="6"/>
  </si>
  <si>
    <t>ソフトウエア</t>
    <phoneticPr fontId="4"/>
  </si>
  <si>
    <t>手数料</t>
    <rPh sb="0" eb="3">
      <t>テスウリョウ</t>
    </rPh>
    <phoneticPr fontId="4"/>
  </si>
  <si>
    <t>現金預金</t>
    <rPh sb="0" eb="2">
      <t>ゲンキン</t>
    </rPh>
    <rPh sb="2" eb="4">
      <t>ヨキン</t>
    </rPh>
    <phoneticPr fontId="4"/>
  </si>
  <si>
    <t>未収金</t>
    <rPh sb="0" eb="2">
      <t>ミシュウ</t>
    </rPh>
    <rPh sb="2" eb="3">
      <t>キン</t>
    </rPh>
    <phoneticPr fontId="6"/>
  </si>
  <si>
    <t>未払金</t>
    <rPh sb="0" eb="1">
      <t>ミ</t>
    </rPh>
    <rPh sb="1" eb="2">
      <t>バラ</t>
    </rPh>
    <rPh sb="2" eb="3">
      <t>キン</t>
    </rPh>
    <phoneticPr fontId="6"/>
  </si>
  <si>
    <t>寄付金</t>
    <rPh sb="0" eb="3">
      <t>キフキン</t>
    </rPh>
    <phoneticPr fontId="4"/>
  </si>
  <si>
    <t>特定資産運用益</t>
    <rPh sb="0" eb="2">
      <t>トクテイ</t>
    </rPh>
    <rPh sb="2" eb="4">
      <t>シサン</t>
    </rPh>
    <rPh sb="4" eb="7">
      <t>ウンヨウエキ</t>
    </rPh>
    <phoneticPr fontId="4"/>
  </si>
  <si>
    <t>貸　借　対　照　表　内　訳　表</t>
    <rPh sb="0" eb="1">
      <t>カシ</t>
    </rPh>
    <rPh sb="2" eb="3">
      <t>シャク</t>
    </rPh>
    <rPh sb="4" eb="5">
      <t>タイ</t>
    </rPh>
    <rPh sb="6" eb="7">
      <t>テル</t>
    </rPh>
    <rPh sb="8" eb="9">
      <t>オモテ</t>
    </rPh>
    <rPh sb="10" eb="11">
      <t>ナイ</t>
    </rPh>
    <rPh sb="12" eb="13">
      <t>ヤク</t>
    </rPh>
    <rPh sb="14" eb="15">
      <t>ヒョウ</t>
    </rPh>
    <phoneticPr fontId="6"/>
  </si>
  <si>
    <t>建物附属設備</t>
    <rPh sb="0" eb="2">
      <t>タテモノ</t>
    </rPh>
    <rPh sb="2" eb="4">
      <t>フゾク</t>
    </rPh>
    <rPh sb="4" eb="6">
      <t>セツビ</t>
    </rPh>
    <phoneticPr fontId="4"/>
  </si>
  <si>
    <t>構築物</t>
    <rPh sb="0" eb="3">
      <t>コウチクブツ</t>
    </rPh>
    <phoneticPr fontId="4"/>
  </si>
  <si>
    <t>公益目的事業会計</t>
    <rPh sb="0" eb="2">
      <t>コウエキ</t>
    </rPh>
    <rPh sb="2" eb="4">
      <t>モクテキ</t>
    </rPh>
    <rPh sb="4" eb="6">
      <t>ジギョウ</t>
    </rPh>
    <rPh sb="6" eb="8">
      <t>カイケイ</t>
    </rPh>
    <phoneticPr fontId="6"/>
  </si>
  <si>
    <t>法人会計</t>
    <rPh sb="0" eb="2">
      <t>ホウジン</t>
    </rPh>
    <rPh sb="2" eb="4">
      <t>カイケイ</t>
    </rPh>
    <phoneticPr fontId="4"/>
  </si>
  <si>
    <t>受取補助金等</t>
    <rPh sb="0" eb="2">
      <t>ウケトリ</t>
    </rPh>
    <rPh sb="2" eb="5">
      <t>ホジョキン</t>
    </rPh>
    <rPh sb="5" eb="6">
      <t>ナド</t>
    </rPh>
    <phoneticPr fontId="4"/>
  </si>
  <si>
    <t>受取負担金</t>
    <rPh sb="0" eb="1">
      <t>ウ</t>
    </rPh>
    <rPh sb="1" eb="2">
      <t>ト</t>
    </rPh>
    <rPh sb="2" eb="5">
      <t>フタンキン</t>
    </rPh>
    <phoneticPr fontId="4"/>
  </si>
  <si>
    <t>受取寄付金</t>
    <rPh sb="0" eb="1">
      <t>ウ</t>
    </rPh>
    <rPh sb="1" eb="2">
      <t>ト</t>
    </rPh>
    <rPh sb="2" eb="5">
      <t>キフキン</t>
    </rPh>
    <phoneticPr fontId="4"/>
  </si>
  <si>
    <t>収益事業等会計</t>
    <rPh sb="0" eb="2">
      <t>シュウエキ</t>
    </rPh>
    <rPh sb="2" eb="4">
      <t>ジギョウ</t>
    </rPh>
    <rPh sb="4" eb="5">
      <t>ナド</t>
    </rPh>
    <rPh sb="5" eb="7">
      <t>カイケイ</t>
    </rPh>
    <phoneticPr fontId="4"/>
  </si>
  <si>
    <t>①</t>
    <phoneticPr fontId="4"/>
  </si>
  <si>
    <t>②</t>
    <phoneticPr fontId="4"/>
  </si>
  <si>
    <t>④</t>
    <phoneticPr fontId="4"/>
  </si>
  <si>
    <t>③</t>
    <phoneticPr fontId="4"/>
  </si>
  <si>
    <t>⑥</t>
    <phoneticPr fontId="4"/>
  </si>
  <si>
    <t>⑦</t>
    <phoneticPr fontId="4"/>
  </si>
  <si>
    <t>⑧</t>
    <phoneticPr fontId="4"/>
  </si>
  <si>
    <t>国民スポーツ推進キャンペーン事業収益</t>
    <rPh sb="0" eb="2">
      <t>コクミン</t>
    </rPh>
    <rPh sb="6" eb="8">
      <t>スイシン</t>
    </rPh>
    <rPh sb="14" eb="16">
      <t>ジギョウ</t>
    </rPh>
    <rPh sb="16" eb="18">
      <t>シュウエキ</t>
    </rPh>
    <phoneticPr fontId="4"/>
  </si>
  <si>
    <t>参加料収益</t>
    <rPh sb="0" eb="3">
      <t>サンカリョウ</t>
    </rPh>
    <rPh sb="3" eb="5">
      <t>シュウエキ</t>
    </rPh>
    <phoneticPr fontId="4"/>
  </si>
  <si>
    <t>助成金</t>
    <rPh sb="0" eb="3">
      <t>ジョセイキン</t>
    </rPh>
    <phoneticPr fontId="4"/>
  </si>
  <si>
    <t>雑収益</t>
    <rPh sb="0" eb="1">
      <t>ザツ</t>
    </rPh>
    <rPh sb="1" eb="3">
      <t>シュウエキ</t>
    </rPh>
    <phoneticPr fontId="4"/>
  </si>
  <si>
    <t>参加料</t>
    <rPh sb="0" eb="3">
      <t>サンカリョウ</t>
    </rPh>
    <phoneticPr fontId="4"/>
  </si>
  <si>
    <t>登録料</t>
    <rPh sb="0" eb="2">
      <t>トウロク</t>
    </rPh>
    <rPh sb="2" eb="3">
      <t>リョウ</t>
    </rPh>
    <phoneticPr fontId="4"/>
  </si>
  <si>
    <t>光熱水料費</t>
    <rPh sb="0" eb="2">
      <t>コウネツ</t>
    </rPh>
    <rPh sb="2" eb="5">
      <t>スイリョウヒ</t>
    </rPh>
    <phoneticPr fontId="4"/>
  </si>
  <si>
    <t>消耗什器備品費</t>
    <rPh sb="0" eb="2">
      <t>ショウモウ</t>
    </rPh>
    <rPh sb="2" eb="4">
      <t>ジュウキ</t>
    </rPh>
    <rPh sb="4" eb="6">
      <t>ビヒン</t>
    </rPh>
    <rPh sb="6" eb="7">
      <t>ヒ</t>
    </rPh>
    <phoneticPr fontId="4"/>
  </si>
  <si>
    <t>Ｃ事業</t>
    <rPh sb="1" eb="3">
      <t>ジギョウ</t>
    </rPh>
    <phoneticPr fontId="4"/>
  </si>
  <si>
    <t>共通</t>
    <rPh sb="0" eb="2">
      <t>キョウツウ</t>
    </rPh>
    <phoneticPr fontId="4"/>
  </si>
  <si>
    <t>小計</t>
    <rPh sb="0" eb="2">
      <t>ショウケイ</t>
    </rPh>
    <phoneticPr fontId="4"/>
  </si>
  <si>
    <t>公益目的事業会計</t>
    <rPh sb="0" eb="2">
      <t>コウエキ</t>
    </rPh>
    <rPh sb="2" eb="4">
      <t>モクテキ</t>
    </rPh>
    <rPh sb="4" eb="6">
      <t>ジギョウ</t>
    </rPh>
    <rPh sb="6" eb="8">
      <t>カイケイ</t>
    </rPh>
    <phoneticPr fontId="4"/>
  </si>
  <si>
    <t>合計</t>
    <rPh sb="0" eb="2">
      <t>ゴウケイ</t>
    </rPh>
    <phoneticPr fontId="4"/>
  </si>
  <si>
    <t>他会計振替額</t>
    <rPh sb="0" eb="1">
      <t>タ</t>
    </rPh>
    <rPh sb="1" eb="3">
      <t>カイケイ</t>
    </rPh>
    <rPh sb="3" eb="5">
      <t>フリカエ</t>
    </rPh>
    <rPh sb="5" eb="6">
      <t>ガク</t>
    </rPh>
    <phoneticPr fontId="4"/>
  </si>
  <si>
    <t>公益社団法人　和歌山県体育協会</t>
    <rPh sb="0" eb="2">
      <t>コウエキ</t>
    </rPh>
    <rPh sb="2" eb="4">
      <t>シャダン</t>
    </rPh>
    <rPh sb="4" eb="6">
      <t>ホウジン</t>
    </rPh>
    <rPh sb="7" eb="10">
      <t>ワカヤマ</t>
    </rPh>
    <rPh sb="10" eb="11">
      <t>ケン</t>
    </rPh>
    <rPh sb="11" eb="13">
      <t>タイイク</t>
    </rPh>
    <rPh sb="13" eb="15">
      <t>キョウカイ</t>
    </rPh>
    <phoneticPr fontId="4"/>
  </si>
  <si>
    <t>特定資産の増減額及びその残高</t>
    <rPh sb="0" eb="2">
      <t>トクテイ</t>
    </rPh>
    <rPh sb="2" eb="4">
      <t>シサン</t>
    </rPh>
    <rPh sb="5" eb="8">
      <t>ゾウゲンガク</t>
    </rPh>
    <rPh sb="8" eb="9">
      <t>オヨ</t>
    </rPh>
    <rPh sb="12" eb="14">
      <t>ザンダカ</t>
    </rPh>
    <phoneticPr fontId="6"/>
  </si>
  <si>
    <t>特定資産の増減額及びその残高は、次のとおりである。</t>
    <rPh sb="0" eb="2">
      <t>トクテイ</t>
    </rPh>
    <rPh sb="2" eb="4">
      <t>シサン</t>
    </rPh>
    <rPh sb="5" eb="8">
      <t>ゾウゲンガク</t>
    </rPh>
    <rPh sb="8" eb="9">
      <t>オヨ</t>
    </rPh>
    <rPh sb="12" eb="14">
      <t>ザンダカ</t>
    </rPh>
    <rPh sb="16" eb="17">
      <t>ツギ</t>
    </rPh>
    <phoneticPr fontId="6"/>
  </si>
  <si>
    <t>特定資産の財源等の内訳</t>
    <rPh sb="0" eb="2">
      <t>トクテイ</t>
    </rPh>
    <rPh sb="2" eb="4">
      <t>シサン</t>
    </rPh>
    <rPh sb="5" eb="8">
      <t>ザイゲントウ</t>
    </rPh>
    <rPh sb="9" eb="11">
      <t>ウチワケ</t>
    </rPh>
    <phoneticPr fontId="6"/>
  </si>
  <si>
    <t>特定資産の財源等の内訳は、次のとおりである。</t>
    <rPh sb="0" eb="2">
      <t>トクテイ</t>
    </rPh>
    <rPh sb="2" eb="4">
      <t>シサン</t>
    </rPh>
    <rPh sb="5" eb="8">
      <t>ザイゲントウ</t>
    </rPh>
    <rPh sb="9" eb="11">
      <t>ウチワケ</t>
    </rPh>
    <rPh sb="13" eb="14">
      <t>ツギ</t>
    </rPh>
    <phoneticPr fontId="6"/>
  </si>
  <si>
    <t>(</t>
  </si>
  <si>
    <t>)</t>
  </si>
  <si>
    <t>役員会費</t>
    <rPh sb="0" eb="2">
      <t>ヤクイン</t>
    </rPh>
    <rPh sb="2" eb="4">
      <t>カイヒ</t>
    </rPh>
    <phoneticPr fontId="4"/>
  </si>
  <si>
    <t>賛助会員会費</t>
    <rPh sb="0" eb="2">
      <t>サンジョ</t>
    </rPh>
    <rPh sb="2" eb="4">
      <t>カイイン</t>
    </rPh>
    <rPh sb="4" eb="6">
      <t>カイヒ</t>
    </rPh>
    <phoneticPr fontId="4"/>
  </si>
  <si>
    <t>加盟団体会費</t>
    <rPh sb="0" eb="2">
      <t>カメイ</t>
    </rPh>
    <rPh sb="2" eb="4">
      <t>ダンタイ</t>
    </rPh>
    <rPh sb="4" eb="6">
      <t>カイヒ</t>
    </rPh>
    <phoneticPr fontId="4"/>
  </si>
  <si>
    <t>受取登録料</t>
    <rPh sb="0" eb="2">
      <t>ウケトリ</t>
    </rPh>
    <rPh sb="2" eb="4">
      <t>トウロク</t>
    </rPh>
    <rPh sb="4" eb="5">
      <t>リョウ</t>
    </rPh>
    <phoneticPr fontId="4"/>
  </si>
  <si>
    <t>協賛広告事業収益</t>
    <rPh sb="0" eb="2">
      <t>キョウサン</t>
    </rPh>
    <rPh sb="2" eb="4">
      <t>コウコク</t>
    </rPh>
    <rPh sb="4" eb="6">
      <t>ジギョウ</t>
    </rPh>
    <rPh sb="6" eb="8">
      <t>シュウエキ</t>
    </rPh>
    <phoneticPr fontId="4"/>
  </si>
  <si>
    <t>利用料収益</t>
    <rPh sb="0" eb="3">
      <t>リヨウリョウ</t>
    </rPh>
    <rPh sb="3" eb="5">
      <t>シュウエキ</t>
    </rPh>
    <phoneticPr fontId="4"/>
  </si>
  <si>
    <t>スポーツ少年団登録料</t>
    <rPh sb="4" eb="7">
      <t>ショウネンダン</t>
    </rPh>
    <rPh sb="7" eb="9">
      <t>トウロク</t>
    </rPh>
    <rPh sb="9" eb="10">
      <t>リョウ</t>
    </rPh>
    <phoneticPr fontId="4"/>
  </si>
  <si>
    <t>国庫補助金</t>
    <rPh sb="0" eb="2">
      <t>コッコ</t>
    </rPh>
    <rPh sb="2" eb="5">
      <t>ホジョキン</t>
    </rPh>
    <phoneticPr fontId="4"/>
  </si>
  <si>
    <t>受取負担金</t>
    <rPh sb="0" eb="2">
      <t>ウケトリ</t>
    </rPh>
    <rPh sb="2" eb="5">
      <t>フタンキン</t>
    </rPh>
    <phoneticPr fontId="4"/>
  </si>
  <si>
    <t>免税募金</t>
    <rPh sb="0" eb="2">
      <t>メンゼイ</t>
    </rPh>
    <rPh sb="2" eb="4">
      <t>ボキン</t>
    </rPh>
    <phoneticPr fontId="4"/>
  </si>
  <si>
    <t>スポーツ振興協力金</t>
    <rPh sb="4" eb="6">
      <t>シンコウ</t>
    </rPh>
    <rPh sb="6" eb="9">
      <t>キョウリョクキン</t>
    </rPh>
    <phoneticPr fontId="4"/>
  </si>
  <si>
    <t>給料手当</t>
    <rPh sb="0" eb="2">
      <t>キュウリョウ</t>
    </rPh>
    <rPh sb="2" eb="4">
      <t>テアテ</t>
    </rPh>
    <phoneticPr fontId="4"/>
  </si>
  <si>
    <t>諸謝金</t>
    <rPh sb="0" eb="3">
      <t>ショシャキン</t>
    </rPh>
    <phoneticPr fontId="4"/>
  </si>
  <si>
    <t>委託金</t>
    <rPh sb="0" eb="2">
      <t>イタク</t>
    </rPh>
    <rPh sb="2" eb="3">
      <t>キン</t>
    </rPh>
    <phoneticPr fontId="4"/>
  </si>
  <si>
    <t>報奨金</t>
    <rPh sb="0" eb="3">
      <t>ホウショウキン</t>
    </rPh>
    <phoneticPr fontId="4"/>
  </si>
  <si>
    <t>奨励金</t>
    <rPh sb="0" eb="3">
      <t>ショウレイキン</t>
    </rPh>
    <phoneticPr fontId="4"/>
  </si>
  <si>
    <t>食糧費</t>
    <rPh sb="0" eb="3">
      <t>ショクリョウヒ</t>
    </rPh>
    <phoneticPr fontId="4"/>
  </si>
  <si>
    <t>雑費</t>
    <rPh sb="0" eb="2">
      <t>ザッピ</t>
    </rPh>
    <phoneticPr fontId="4"/>
  </si>
  <si>
    <t>評価損益等調整前当期計上増減額</t>
    <rPh sb="0" eb="2">
      <t>ヒョウカ</t>
    </rPh>
    <rPh sb="2" eb="4">
      <t>ソンエキ</t>
    </rPh>
    <rPh sb="4" eb="5">
      <t>ナド</t>
    </rPh>
    <rPh sb="5" eb="7">
      <t>チョウセイ</t>
    </rPh>
    <rPh sb="7" eb="8">
      <t>マエ</t>
    </rPh>
    <rPh sb="8" eb="10">
      <t>トウキ</t>
    </rPh>
    <rPh sb="10" eb="12">
      <t>ケイジョウ</t>
    </rPh>
    <rPh sb="12" eb="15">
      <t>ゾウゲンガク</t>
    </rPh>
    <phoneticPr fontId="4"/>
  </si>
  <si>
    <t>特定資産評価損益等</t>
    <rPh sb="0" eb="2">
      <t>トクテイ</t>
    </rPh>
    <rPh sb="2" eb="4">
      <t>シサン</t>
    </rPh>
    <rPh sb="4" eb="6">
      <t>ヒョウカ</t>
    </rPh>
    <rPh sb="6" eb="8">
      <t>ソンエキ</t>
    </rPh>
    <rPh sb="8" eb="9">
      <t>ナド</t>
    </rPh>
    <phoneticPr fontId="4"/>
  </si>
  <si>
    <t>投資有価証券評価損益等</t>
    <rPh sb="0" eb="2">
      <t>トウシ</t>
    </rPh>
    <rPh sb="2" eb="4">
      <t>ユウカ</t>
    </rPh>
    <rPh sb="4" eb="6">
      <t>ショウケン</t>
    </rPh>
    <rPh sb="6" eb="8">
      <t>ヒョウカ</t>
    </rPh>
    <rPh sb="8" eb="10">
      <t>ソンエキ</t>
    </rPh>
    <rPh sb="10" eb="11">
      <t>ナド</t>
    </rPh>
    <phoneticPr fontId="4"/>
  </si>
  <si>
    <t>評価損益等計</t>
    <rPh sb="0" eb="2">
      <t>ヒョウカ</t>
    </rPh>
    <rPh sb="2" eb="4">
      <t>ソンエキ</t>
    </rPh>
    <rPh sb="4" eb="5">
      <t>ナド</t>
    </rPh>
    <rPh sb="5" eb="6">
      <t>ケイ</t>
    </rPh>
    <phoneticPr fontId="4"/>
  </si>
  <si>
    <t>他会計振替額</t>
    <rPh sb="0" eb="1">
      <t>ホカ</t>
    </rPh>
    <rPh sb="1" eb="3">
      <t>カイケイ</t>
    </rPh>
    <rPh sb="3" eb="5">
      <t>フリカエ</t>
    </rPh>
    <rPh sb="5" eb="6">
      <t>ガク</t>
    </rPh>
    <phoneticPr fontId="4"/>
  </si>
  <si>
    <t>税引前当期一般正味財産増減額</t>
    <rPh sb="0" eb="2">
      <t>ゼイビ</t>
    </rPh>
    <rPh sb="2" eb="3">
      <t>マエ</t>
    </rPh>
    <rPh sb="3" eb="5">
      <t>トウキ</t>
    </rPh>
    <rPh sb="5" eb="7">
      <t>イッパン</t>
    </rPh>
    <rPh sb="7" eb="9">
      <t>ショウミ</t>
    </rPh>
    <rPh sb="9" eb="11">
      <t>ザイサン</t>
    </rPh>
    <rPh sb="11" eb="14">
      <t>ゾウゲンガク</t>
    </rPh>
    <phoneticPr fontId="4"/>
  </si>
  <si>
    <t>法人税、住民税及び事業税</t>
    <rPh sb="0" eb="3">
      <t>ホウジンゼイ</t>
    </rPh>
    <rPh sb="4" eb="7">
      <t>ジュウミンゼイ</t>
    </rPh>
    <rPh sb="7" eb="8">
      <t>オヨ</t>
    </rPh>
    <rPh sb="9" eb="12">
      <t>ジギョウゼイ</t>
    </rPh>
    <phoneticPr fontId="4"/>
  </si>
  <si>
    <t>①特定資産運用益</t>
    <rPh sb="1" eb="3">
      <t>トクテイ</t>
    </rPh>
    <rPh sb="3" eb="5">
      <t>シサン</t>
    </rPh>
    <rPh sb="5" eb="8">
      <t>ウンヨウエキ</t>
    </rPh>
    <phoneticPr fontId="4"/>
  </si>
  <si>
    <t>公1</t>
    <rPh sb="0" eb="1">
      <t>オオヤケ</t>
    </rPh>
    <phoneticPr fontId="4"/>
  </si>
  <si>
    <t>公2</t>
    <rPh sb="0" eb="1">
      <t>オオヤケ</t>
    </rPh>
    <phoneticPr fontId="4"/>
  </si>
  <si>
    <t>公3</t>
    <rPh sb="0" eb="1">
      <t>オオヤケ</t>
    </rPh>
    <phoneticPr fontId="4"/>
  </si>
  <si>
    <t>修繕費</t>
    <rPh sb="0" eb="3">
      <t>シュウゼンヒ</t>
    </rPh>
    <phoneticPr fontId="4"/>
  </si>
  <si>
    <t>光熱水料費</t>
    <rPh sb="0" eb="2">
      <t>コウネツ</t>
    </rPh>
    <rPh sb="2" eb="3">
      <t>ミズ</t>
    </rPh>
    <rPh sb="3" eb="4">
      <t>リョウ</t>
    </rPh>
    <rPh sb="4" eb="5">
      <t>ヒ</t>
    </rPh>
    <phoneticPr fontId="4"/>
  </si>
  <si>
    <t>保険料</t>
    <rPh sb="0" eb="3">
      <t>ホケンリョウ</t>
    </rPh>
    <phoneticPr fontId="4"/>
  </si>
  <si>
    <t>特定資産運用益</t>
    <rPh sb="0" eb="2">
      <t>トクテイ</t>
    </rPh>
    <rPh sb="2" eb="4">
      <t>シサン</t>
    </rPh>
    <rPh sb="4" eb="6">
      <t>ウンヨウ</t>
    </rPh>
    <rPh sb="6" eb="7">
      <t>エキ</t>
    </rPh>
    <phoneticPr fontId="4"/>
  </si>
  <si>
    <t>特定資産評価損益</t>
    <rPh sb="0" eb="2">
      <t>トクテイ</t>
    </rPh>
    <rPh sb="2" eb="4">
      <t>シサン</t>
    </rPh>
    <rPh sb="4" eb="6">
      <t>ヒョウカ</t>
    </rPh>
    <rPh sb="6" eb="8">
      <t>ソンエキ</t>
    </rPh>
    <phoneticPr fontId="4"/>
  </si>
  <si>
    <t>一般正味財産への振替額</t>
    <rPh sb="0" eb="2">
      <t>イッパン</t>
    </rPh>
    <rPh sb="2" eb="4">
      <t>ショウミ</t>
    </rPh>
    <rPh sb="4" eb="6">
      <t>ザイサン</t>
    </rPh>
    <rPh sb="8" eb="10">
      <t>フリカエ</t>
    </rPh>
    <rPh sb="10" eb="11">
      <t>ガク</t>
    </rPh>
    <phoneticPr fontId="4"/>
  </si>
  <si>
    <t>指定正味財産から一般正味財産への振替額の内訳は次のとおりである。</t>
    <rPh sb="0" eb="2">
      <t>シテイ</t>
    </rPh>
    <rPh sb="2" eb="4">
      <t>ショウミ</t>
    </rPh>
    <rPh sb="4" eb="6">
      <t>ザイサン</t>
    </rPh>
    <rPh sb="8" eb="10">
      <t>イッパン</t>
    </rPh>
    <rPh sb="10" eb="12">
      <t>ショウミ</t>
    </rPh>
    <rPh sb="12" eb="14">
      <t>ザイサン</t>
    </rPh>
    <rPh sb="16" eb="18">
      <t>フリカエ</t>
    </rPh>
    <rPh sb="18" eb="19">
      <t>ガク</t>
    </rPh>
    <rPh sb="20" eb="22">
      <t>ウチワケ</t>
    </rPh>
    <rPh sb="23" eb="24">
      <t>ツギ</t>
    </rPh>
    <phoneticPr fontId="4"/>
  </si>
  <si>
    <t>経常収益への振替額</t>
    <rPh sb="0" eb="2">
      <t>ケイジョウ</t>
    </rPh>
    <rPh sb="2" eb="4">
      <t>シュウエキ</t>
    </rPh>
    <rPh sb="6" eb="8">
      <t>フリカエ</t>
    </rPh>
    <rPh sb="8" eb="9">
      <t>ガク</t>
    </rPh>
    <phoneticPr fontId="4"/>
  </si>
  <si>
    <t>金額</t>
    <rPh sb="0" eb="2">
      <t>キンガク</t>
    </rPh>
    <phoneticPr fontId="4"/>
  </si>
  <si>
    <t>内容</t>
    <rPh sb="0" eb="2">
      <t>ナイヨウ</t>
    </rPh>
    <phoneticPr fontId="4"/>
  </si>
  <si>
    <t>基本財産及び特定資産</t>
    <rPh sb="0" eb="2">
      <t>キホン</t>
    </rPh>
    <rPh sb="2" eb="4">
      <t>ザイサン</t>
    </rPh>
    <rPh sb="4" eb="5">
      <t>オヨ</t>
    </rPh>
    <rPh sb="6" eb="8">
      <t>トクテイ</t>
    </rPh>
    <rPh sb="8" eb="10">
      <t>シサン</t>
    </rPh>
    <phoneticPr fontId="4"/>
  </si>
  <si>
    <t>基本財産及び特定資産の明細については、財務諸表の注記において記載している。</t>
    <rPh sb="0" eb="2">
      <t>キホン</t>
    </rPh>
    <rPh sb="2" eb="4">
      <t>ザイサン</t>
    </rPh>
    <rPh sb="4" eb="5">
      <t>オヨ</t>
    </rPh>
    <rPh sb="6" eb="8">
      <t>トクテイ</t>
    </rPh>
    <rPh sb="8" eb="10">
      <t>シサン</t>
    </rPh>
    <rPh sb="11" eb="13">
      <t>メイサイ</t>
    </rPh>
    <rPh sb="19" eb="21">
      <t>ザイム</t>
    </rPh>
    <rPh sb="21" eb="23">
      <t>ショヒョウ</t>
    </rPh>
    <rPh sb="24" eb="26">
      <t>チュウキ</t>
    </rPh>
    <rPh sb="30" eb="32">
      <t>キサイ</t>
    </rPh>
    <phoneticPr fontId="4"/>
  </si>
  <si>
    <t>補助金等の名称</t>
    <rPh sb="0" eb="3">
      <t>ホジョキン</t>
    </rPh>
    <rPh sb="3" eb="4">
      <t>ナド</t>
    </rPh>
    <rPh sb="5" eb="7">
      <t>メイショウ</t>
    </rPh>
    <phoneticPr fontId="4"/>
  </si>
  <si>
    <t>交付者</t>
    <rPh sb="0" eb="2">
      <t>コウフ</t>
    </rPh>
    <rPh sb="2" eb="3">
      <t>シャ</t>
    </rPh>
    <phoneticPr fontId="4"/>
  </si>
  <si>
    <t>補助金</t>
    <rPh sb="0" eb="3">
      <t>ホジョキン</t>
    </rPh>
    <phoneticPr fontId="4"/>
  </si>
  <si>
    <t>担保に供している資産</t>
    <rPh sb="0" eb="2">
      <t>タンポ</t>
    </rPh>
    <rPh sb="3" eb="4">
      <t>キョウ</t>
    </rPh>
    <rPh sb="8" eb="10">
      <t>シサン</t>
    </rPh>
    <phoneticPr fontId="4"/>
  </si>
  <si>
    <t>なし</t>
    <phoneticPr fontId="4"/>
  </si>
  <si>
    <t>保証債務等の偶発債務</t>
    <rPh sb="0" eb="2">
      <t>ホショウ</t>
    </rPh>
    <rPh sb="2" eb="4">
      <t>サイム</t>
    </rPh>
    <rPh sb="4" eb="5">
      <t>ナド</t>
    </rPh>
    <rPh sb="6" eb="8">
      <t>グウハツ</t>
    </rPh>
    <rPh sb="8" eb="10">
      <t>サイム</t>
    </rPh>
    <phoneticPr fontId="4"/>
  </si>
  <si>
    <t>前期末残高</t>
    <rPh sb="0" eb="3">
      <t>ゼンキマツ</t>
    </rPh>
    <rPh sb="3" eb="5">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</si>
  <si>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</si>
  <si>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</si>
  <si>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当期末残高</t>
    <rPh sb="0" eb="2">
      <t>トウキ</t>
    </rPh>
    <rPh sb="2" eb="3">
      <t>マツ</t>
    </rPh>
    <rPh sb="3" eb="5">
      <t>ザンダカ</t>
    </rPh>
    <phoneticPr fontId="4"/>
  </si>
  <si>
    <t>貸借対照表上の記載区分</t>
    <rPh sb="0" eb="2">
      <t>タイシャク</t>
    </rPh>
    <rPh sb="2" eb="5">
      <t>タイショウヒョウ</t>
    </rPh>
    <rPh sb="5" eb="6">
      <t>ジョウ</t>
    </rPh>
    <rPh sb="7" eb="9">
      <t>キサイ</t>
    </rPh>
    <rPh sb="9" eb="11">
      <t>クブン</t>
    </rPh>
    <phoneticPr fontId="4"/>
  </si>
  <si>
    <t>助成金</t>
    <rPh sb="0" eb="2">
      <t>ジョセイ</t>
    </rPh>
    <rPh sb="2" eb="3">
      <t>キン</t>
    </rPh>
    <phoneticPr fontId="4"/>
  </si>
  <si>
    <t>公益社団法人和歌山県体育協会</t>
    <rPh sb="0" eb="2">
      <t>コウエキ</t>
    </rPh>
    <rPh sb="2" eb="4">
      <t>シャダン</t>
    </rPh>
    <rPh sb="4" eb="6">
      <t>ホウジン</t>
    </rPh>
    <rPh sb="6" eb="10">
      <t>ワカヤマケン</t>
    </rPh>
    <rPh sb="10" eb="12">
      <t>タイイク</t>
    </rPh>
    <rPh sb="12" eb="14">
      <t>キョウカイ</t>
    </rPh>
    <phoneticPr fontId="4"/>
  </si>
  <si>
    <t>使用目的等</t>
    <rPh sb="0" eb="2">
      <t>シヨウ</t>
    </rPh>
    <rPh sb="2" eb="4">
      <t>モクテキ</t>
    </rPh>
    <rPh sb="4" eb="5">
      <t>ナド</t>
    </rPh>
    <phoneticPr fontId="4"/>
  </si>
  <si>
    <t>場所・物量等</t>
    <rPh sb="0" eb="2">
      <t>バショ</t>
    </rPh>
    <rPh sb="3" eb="5">
      <t>ブツリョウ</t>
    </rPh>
    <rPh sb="5" eb="6">
      <t>ナド</t>
    </rPh>
    <phoneticPr fontId="4"/>
  </si>
  <si>
    <t>貸借対照表科目</t>
    <rPh sb="0" eb="2">
      <t>タイシャク</t>
    </rPh>
    <rPh sb="2" eb="5">
      <t>タイショウヒョウ</t>
    </rPh>
    <rPh sb="5" eb="7">
      <t>カモク</t>
    </rPh>
    <phoneticPr fontId="4"/>
  </si>
  <si>
    <t>（流動資産）</t>
    <rPh sb="1" eb="3">
      <t>リュウドウ</t>
    </rPh>
    <rPh sb="3" eb="5">
      <t>シサン</t>
    </rPh>
    <phoneticPr fontId="4"/>
  </si>
  <si>
    <t>普通預金</t>
    <rPh sb="0" eb="2">
      <t>フツウ</t>
    </rPh>
    <rPh sb="2" eb="4">
      <t>ヨキン</t>
    </rPh>
    <phoneticPr fontId="4"/>
  </si>
  <si>
    <t>紀陽銀行　県庁支店</t>
    <rPh sb="0" eb="2">
      <t>キヨウ</t>
    </rPh>
    <rPh sb="2" eb="4">
      <t>ギンコウ</t>
    </rPh>
    <rPh sb="5" eb="7">
      <t>ケンチョウ</t>
    </rPh>
    <rPh sb="7" eb="9">
      <t>シテン</t>
    </rPh>
    <phoneticPr fontId="4"/>
  </si>
  <si>
    <t>運転資金として</t>
    <rPh sb="0" eb="2">
      <t>ウンテン</t>
    </rPh>
    <rPh sb="2" eb="4">
      <t>シキン</t>
    </rPh>
    <phoneticPr fontId="4"/>
  </si>
  <si>
    <t>未収金</t>
    <rPh sb="0" eb="3">
      <t>ミシュウキン</t>
    </rPh>
    <phoneticPr fontId="4"/>
  </si>
  <si>
    <t>流動資産合計</t>
    <rPh sb="0" eb="2">
      <t>リュウドウ</t>
    </rPh>
    <rPh sb="2" eb="4">
      <t>シサン</t>
    </rPh>
    <rPh sb="4" eb="6">
      <t>ゴウケイ</t>
    </rPh>
    <phoneticPr fontId="4"/>
  </si>
  <si>
    <t>（固定資産）</t>
    <rPh sb="1" eb="3">
      <t>コテイ</t>
    </rPh>
    <rPh sb="3" eb="5">
      <t>シサン</t>
    </rPh>
    <phoneticPr fontId="4"/>
  </si>
  <si>
    <t>公益目的保有財産であり、運用益を</t>
    <rPh sb="0" eb="2">
      <t>コウエキ</t>
    </rPh>
    <rPh sb="2" eb="4">
      <t>モクテキ</t>
    </rPh>
    <rPh sb="4" eb="6">
      <t>ホユウ</t>
    </rPh>
    <rPh sb="6" eb="8">
      <t>ザイサン</t>
    </rPh>
    <rPh sb="12" eb="15">
      <t>ウンヨウエキ</t>
    </rPh>
    <phoneticPr fontId="4"/>
  </si>
  <si>
    <t>運用資産</t>
    <rPh sb="0" eb="2">
      <t>ウンヨウ</t>
    </rPh>
    <rPh sb="2" eb="4">
      <t>シサン</t>
    </rPh>
    <phoneticPr fontId="4"/>
  </si>
  <si>
    <t>三菱UFJ信託銀行和歌山支店</t>
    <rPh sb="0" eb="2">
      <t>ミツビシ</t>
    </rPh>
    <rPh sb="5" eb="7">
      <t>シンタク</t>
    </rPh>
    <rPh sb="7" eb="9">
      <t>ギンコウ</t>
    </rPh>
    <rPh sb="9" eb="12">
      <t>ワカヤマ</t>
    </rPh>
    <rPh sb="12" eb="14">
      <t>シテン</t>
    </rPh>
    <phoneticPr fontId="4"/>
  </si>
  <si>
    <t>公益目的事業の財源に充当</t>
    <rPh sb="2" eb="4">
      <t>モクテキ</t>
    </rPh>
    <rPh sb="4" eb="6">
      <t>ジギョウ</t>
    </rPh>
    <rPh sb="7" eb="9">
      <t>ザイゲン</t>
    </rPh>
    <rPh sb="10" eb="12">
      <t>ジュウトウ</t>
    </rPh>
    <phoneticPr fontId="4"/>
  </si>
  <si>
    <t>公益目的事業（スポーツ奨励金給付</t>
    <rPh sb="2" eb="4">
      <t>モクテキ</t>
    </rPh>
    <rPh sb="4" eb="6">
      <t>ジギョウ</t>
    </rPh>
    <rPh sb="11" eb="14">
      <t>ショウレイキン</t>
    </rPh>
    <rPh sb="14" eb="16">
      <t>キュウフ</t>
    </rPh>
    <phoneticPr fontId="4"/>
  </si>
  <si>
    <t>事業）の財源に充当</t>
    <rPh sb="4" eb="6">
      <t>ザイゲン</t>
    </rPh>
    <rPh sb="7" eb="9">
      <t>ジュウトウ</t>
    </rPh>
    <phoneticPr fontId="4"/>
  </si>
  <si>
    <t>（特定資産合計）</t>
    <rPh sb="1" eb="3">
      <t>トクテイ</t>
    </rPh>
    <rPh sb="3" eb="5">
      <t>シサン</t>
    </rPh>
    <rPh sb="5" eb="7">
      <t>ゴウケイ</t>
    </rPh>
    <phoneticPr fontId="4"/>
  </si>
  <si>
    <t>その他</t>
    <rPh sb="2" eb="3">
      <t>タ</t>
    </rPh>
    <phoneticPr fontId="4"/>
  </si>
  <si>
    <t>固定資産</t>
    <rPh sb="0" eb="2">
      <t>コテイ</t>
    </rPh>
    <rPh sb="2" eb="4">
      <t>シサン</t>
    </rPh>
    <phoneticPr fontId="4"/>
  </si>
  <si>
    <t>収益目的保有財産</t>
    <rPh sb="0" eb="2">
      <t>シュウエキ</t>
    </rPh>
    <rPh sb="2" eb="4">
      <t>モクテキ</t>
    </rPh>
    <rPh sb="4" eb="6">
      <t>ホユウ</t>
    </rPh>
    <rPh sb="6" eb="8">
      <t>ザイサン</t>
    </rPh>
    <phoneticPr fontId="4"/>
  </si>
  <si>
    <t>多目的スポーツグラウンド</t>
    <rPh sb="0" eb="3">
      <t>タモクテキ</t>
    </rPh>
    <phoneticPr fontId="4"/>
  </si>
  <si>
    <t>運営管理目的財産</t>
    <rPh sb="0" eb="2">
      <t>ウンエイ</t>
    </rPh>
    <rPh sb="2" eb="4">
      <t>カンリ</t>
    </rPh>
    <rPh sb="4" eb="6">
      <t>モクテキ</t>
    </rPh>
    <rPh sb="6" eb="8">
      <t>ザイサン</t>
    </rPh>
    <phoneticPr fontId="4"/>
  </si>
  <si>
    <t>クラブハウス（鉄筋鉄骨）</t>
    <rPh sb="7" eb="9">
      <t>テッキン</t>
    </rPh>
    <rPh sb="9" eb="11">
      <t>テッコツ</t>
    </rPh>
    <phoneticPr fontId="4"/>
  </si>
  <si>
    <t>器具庫（鉄筋鉄骨）</t>
    <rPh sb="0" eb="2">
      <t>キグ</t>
    </rPh>
    <rPh sb="2" eb="3">
      <t>コ</t>
    </rPh>
    <rPh sb="4" eb="6">
      <t>テッキン</t>
    </rPh>
    <rPh sb="6" eb="8">
      <t>テッコツ</t>
    </rPh>
    <phoneticPr fontId="4"/>
  </si>
  <si>
    <t>器具庫（簡易建物）</t>
    <rPh sb="0" eb="2">
      <t>キグ</t>
    </rPh>
    <rPh sb="2" eb="3">
      <t>コ</t>
    </rPh>
    <rPh sb="4" eb="6">
      <t>カンイ</t>
    </rPh>
    <rPh sb="6" eb="8">
      <t>タテモノ</t>
    </rPh>
    <phoneticPr fontId="4"/>
  </si>
  <si>
    <t>岩出市倉庫（簡易建物）</t>
    <rPh sb="0" eb="3">
      <t>イワデシ</t>
    </rPh>
    <rPh sb="3" eb="5">
      <t>ソウコ</t>
    </rPh>
    <rPh sb="6" eb="8">
      <t>カンイ</t>
    </rPh>
    <rPh sb="8" eb="10">
      <t>タテモノ</t>
    </rPh>
    <phoneticPr fontId="4"/>
  </si>
  <si>
    <t>体育用品用車庫（プレハブ式）</t>
    <rPh sb="0" eb="2">
      <t>タイイク</t>
    </rPh>
    <rPh sb="2" eb="4">
      <t>ヨウヒン</t>
    </rPh>
    <rPh sb="4" eb="5">
      <t>ヨウ</t>
    </rPh>
    <rPh sb="5" eb="7">
      <t>シャコ</t>
    </rPh>
    <rPh sb="12" eb="13">
      <t>シキ</t>
    </rPh>
    <phoneticPr fontId="4"/>
  </si>
  <si>
    <t>事務局</t>
    <rPh sb="0" eb="3">
      <t>ジムキョク</t>
    </rPh>
    <phoneticPr fontId="4"/>
  </si>
  <si>
    <t>パソコンシステム　1式</t>
    <rPh sb="10" eb="11">
      <t>シキ</t>
    </rPh>
    <phoneticPr fontId="4"/>
  </si>
  <si>
    <t>運営管理目的保有財産</t>
    <rPh sb="0" eb="2">
      <t>ウンエイ</t>
    </rPh>
    <rPh sb="2" eb="4">
      <t>カンリ</t>
    </rPh>
    <rPh sb="4" eb="6">
      <t>モクテキ</t>
    </rPh>
    <rPh sb="6" eb="8">
      <t>ホユウ</t>
    </rPh>
    <rPh sb="8" eb="10">
      <t>ザイサン</t>
    </rPh>
    <phoneticPr fontId="4"/>
  </si>
  <si>
    <t>公益法人会計ソフト　2本</t>
    <rPh sb="0" eb="2">
      <t>コウエキ</t>
    </rPh>
    <rPh sb="2" eb="4">
      <t>ホウジン</t>
    </rPh>
    <rPh sb="4" eb="6">
      <t>カイケイ</t>
    </rPh>
    <rPh sb="11" eb="12">
      <t>ホン</t>
    </rPh>
    <phoneticPr fontId="4"/>
  </si>
  <si>
    <t>公益目的保有財産</t>
    <rPh sb="0" eb="2">
      <t>コウエキ</t>
    </rPh>
    <rPh sb="2" eb="4">
      <t>モクテキ</t>
    </rPh>
    <rPh sb="4" eb="6">
      <t>ホユウ</t>
    </rPh>
    <rPh sb="6" eb="8">
      <t>ザイサン</t>
    </rPh>
    <phoneticPr fontId="4"/>
  </si>
  <si>
    <t>ダートフィッシュソフト　1本</t>
    <rPh sb="13" eb="14">
      <t>ホン</t>
    </rPh>
    <phoneticPr fontId="4"/>
  </si>
  <si>
    <t>（その他固定資産合計）</t>
    <rPh sb="3" eb="4">
      <t>タ</t>
    </rPh>
    <rPh sb="4" eb="6">
      <t>コテイ</t>
    </rPh>
    <rPh sb="6" eb="8">
      <t>シサン</t>
    </rPh>
    <rPh sb="8" eb="10">
      <t>ゴウケイ</t>
    </rPh>
    <phoneticPr fontId="4"/>
  </si>
  <si>
    <t>固定資産合計</t>
    <rPh sb="0" eb="2">
      <t>コテイ</t>
    </rPh>
    <rPh sb="2" eb="4">
      <t>シサン</t>
    </rPh>
    <rPh sb="4" eb="6">
      <t>ゴウケイ</t>
    </rPh>
    <phoneticPr fontId="4"/>
  </si>
  <si>
    <t>（流動負債）</t>
    <rPh sb="1" eb="3">
      <t>リュウドウ</t>
    </rPh>
    <rPh sb="3" eb="5">
      <t>フサイ</t>
    </rPh>
    <phoneticPr fontId="4"/>
  </si>
  <si>
    <t>未払金</t>
    <rPh sb="0" eb="1">
      <t>ミ</t>
    </rPh>
    <rPh sb="1" eb="2">
      <t>バラ</t>
    </rPh>
    <rPh sb="2" eb="3">
      <t>キン</t>
    </rPh>
    <phoneticPr fontId="4"/>
  </si>
  <si>
    <t>公益目的事業に関する未払分として</t>
    <rPh sb="0" eb="2">
      <t>コウエキ</t>
    </rPh>
    <rPh sb="2" eb="4">
      <t>モクテキ</t>
    </rPh>
    <rPh sb="4" eb="6">
      <t>ジギョウ</t>
    </rPh>
    <rPh sb="7" eb="8">
      <t>カン</t>
    </rPh>
    <rPh sb="10" eb="12">
      <t>ミバラ</t>
    </rPh>
    <rPh sb="12" eb="13">
      <t>ブン</t>
    </rPh>
    <phoneticPr fontId="4"/>
  </si>
  <si>
    <t>収益事業に関する未払分として</t>
    <rPh sb="0" eb="2">
      <t>シュウエキ</t>
    </rPh>
    <rPh sb="2" eb="4">
      <t>ジギョウ</t>
    </rPh>
    <rPh sb="5" eb="6">
      <t>カン</t>
    </rPh>
    <rPh sb="8" eb="10">
      <t>ミバラ</t>
    </rPh>
    <rPh sb="10" eb="11">
      <t>ブン</t>
    </rPh>
    <phoneticPr fontId="4"/>
  </si>
  <si>
    <t>運営管理業務に関する未払分として</t>
    <rPh sb="0" eb="2">
      <t>ウンエイ</t>
    </rPh>
    <rPh sb="2" eb="4">
      <t>カンリ</t>
    </rPh>
    <rPh sb="4" eb="6">
      <t>ギョウム</t>
    </rPh>
    <rPh sb="7" eb="8">
      <t>カン</t>
    </rPh>
    <rPh sb="10" eb="12">
      <t>ミバラ</t>
    </rPh>
    <rPh sb="12" eb="13">
      <t>ブン</t>
    </rPh>
    <phoneticPr fontId="4"/>
  </si>
  <si>
    <t>（未払金計）</t>
    <rPh sb="1" eb="2">
      <t>ミ</t>
    </rPh>
    <rPh sb="2" eb="3">
      <t>バラ</t>
    </rPh>
    <rPh sb="3" eb="4">
      <t>キン</t>
    </rPh>
    <rPh sb="4" eb="5">
      <t>ケイ</t>
    </rPh>
    <phoneticPr fontId="4"/>
  </si>
  <si>
    <t>流動負債合計</t>
    <rPh sb="0" eb="2">
      <t>リュウドウ</t>
    </rPh>
    <rPh sb="2" eb="4">
      <t>フサイ</t>
    </rPh>
    <rPh sb="4" eb="6">
      <t>ゴウケイ</t>
    </rPh>
    <phoneticPr fontId="4"/>
  </si>
  <si>
    <t>固定負債合計</t>
    <rPh sb="0" eb="2">
      <t>コテイ</t>
    </rPh>
    <rPh sb="2" eb="4">
      <t>フサイ</t>
    </rPh>
    <rPh sb="4" eb="6">
      <t>ゴウケイ</t>
    </rPh>
    <phoneticPr fontId="4"/>
  </si>
  <si>
    <t>資産合計</t>
    <rPh sb="0" eb="2">
      <t>シサン</t>
    </rPh>
    <rPh sb="2" eb="4">
      <t>ゴウケイ</t>
    </rPh>
    <phoneticPr fontId="4"/>
  </si>
  <si>
    <t>負債合計</t>
    <rPh sb="0" eb="2">
      <t>フサイ</t>
    </rPh>
    <rPh sb="2" eb="4">
      <t>ゴウケイ</t>
    </rPh>
    <phoneticPr fontId="4"/>
  </si>
  <si>
    <t>正味財産</t>
    <rPh sb="0" eb="2">
      <t>ショウミ</t>
    </rPh>
    <rPh sb="2" eb="4">
      <t>ザイサン</t>
    </rPh>
    <phoneticPr fontId="4"/>
  </si>
  <si>
    <t>（3）</t>
    <phoneticPr fontId="6"/>
  </si>
  <si>
    <t>予算額</t>
    <rPh sb="0" eb="3">
      <t>ヨサンガク</t>
    </rPh>
    <phoneticPr fontId="4"/>
  </si>
  <si>
    <t>決算額</t>
    <rPh sb="0" eb="2">
      <t>ケッサン</t>
    </rPh>
    <rPh sb="2" eb="3">
      <t>ガク</t>
    </rPh>
    <phoneticPr fontId="4"/>
  </si>
  <si>
    <t>前年度予算額</t>
    <rPh sb="0" eb="3">
      <t>ゼンネンド</t>
    </rPh>
    <rPh sb="3" eb="6">
      <t>ヨサンガク</t>
    </rPh>
    <phoneticPr fontId="4"/>
  </si>
  <si>
    <t>収　支　予　算　書</t>
    <rPh sb="0" eb="1">
      <t>オサム</t>
    </rPh>
    <rPh sb="2" eb="3">
      <t>シ</t>
    </rPh>
    <rPh sb="4" eb="5">
      <t>ヨ</t>
    </rPh>
    <rPh sb="6" eb="7">
      <t>ザン</t>
    </rPh>
    <rPh sb="8" eb="9">
      <t>ショ</t>
    </rPh>
    <phoneticPr fontId="4"/>
  </si>
  <si>
    <t>（1）</t>
    <phoneticPr fontId="6"/>
  </si>
  <si>
    <t>公益認定等委員会）に準拠して作成している。</t>
    <rPh sb="0" eb="2">
      <t>コウエキ</t>
    </rPh>
    <rPh sb="2" eb="4">
      <t>ニンテイ</t>
    </rPh>
    <rPh sb="4" eb="5">
      <t>ナド</t>
    </rPh>
    <rPh sb="5" eb="8">
      <t>イインカイ</t>
    </rPh>
    <rPh sb="10" eb="12">
      <t>ジュンキョ</t>
    </rPh>
    <rPh sb="14" eb="16">
      <t>サクセイ</t>
    </rPh>
    <phoneticPr fontId="6"/>
  </si>
  <si>
    <t>（2）</t>
    <phoneticPr fontId="6"/>
  </si>
  <si>
    <t>―</t>
    <phoneticPr fontId="4"/>
  </si>
  <si>
    <t>和歌山県</t>
    <rPh sb="0" eb="3">
      <t>ワカヤマ</t>
    </rPh>
    <rPh sb="3" eb="4">
      <t>ケン</t>
    </rPh>
    <phoneticPr fontId="4"/>
  </si>
  <si>
    <t>ﾄｯﾌﾟｱｽﾘｰﾄ育成事業補助金</t>
    <rPh sb="9" eb="11">
      <t>イクセイ</t>
    </rPh>
    <rPh sb="11" eb="13">
      <t>ジギョウ</t>
    </rPh>
    <rPh sb="13" eb="16">
      <t>ホジョキン</t>
    </rPh>
    <phoneticPr fontId="4"/>
  </si>
  <si>
    <t>大桑教育文化振興財団助成金</t>
    <rPh sb="0" eb="2">
      <t>オオクワ</t>
    </rPh>
    <rPh sb="2" eb="4">
      <t>キョウイク</t>
    </rPh>
    <rPh sb="4" eb="6">
      <t>ブンカ</t>
    </rPh>
    <rPh sb="6" eb="8">
      <t>シンコウ</t>
    </rPh>
    <rPh sb="8" eb="10">
      <t>ザイダン</t>
    </rPh>
    <rPh sb="10" eb="13">
      <t>ジョセイキン</t>
    </rPh>
    <phoneticPr fontId="4"/>
  </si>
  <si>
    <t>大桑教育文化振興財団</t>
    <rPh sb="0" eb="2">
      <t>オオクワ</t>
    </rPh>
    <rPh sb="2" eb="4">
      <t>キョウイク</t>
    </rPh>
    <rPh sb="4" eb="6">
      <t>ブンカ</t>
    </rPh>
    <rPh sb="6" eb="8">
      <t>シンコウ</t>
    </rPh>
    <rPh sb="8" eb="10">
      <t>ザイダン</t>
    </rPh>
    <phoneticPr fontId="4"/>
  </si>
  <si>
    <t>流動資産</t>
    <rPh sb="0" eb="2">
      <t>リュウドウ</t>
    </rPh>
    <rPh sb="2" eb="4">
      <t>シサン</t>
    </rPh>
    <phoneticPr fontId="4"/>
  </si>
  <si>
    <t>命名権料</t>
    <rPh sb="0" eb="2">
      <t>メイメイ</t>
    </rPh>
    <rPh sb="2" eb="3">
      <t>ケン</t>
    </rPh>
    <rPh sb="3" eb="4">
      <t>リョウ</t>
    </rPh>
    <phoneticPr fontId="4"/>
  </si>
  <si>
    <t>受取寄付金</t>
    <rPh sb="0" eb="2">
      <t>ウケトリ</t>
    </rPh>
    <rPh sb="2" eb="5">
      <t>キフキン</t>
    </rPh>
    <phoneticPr fontId="4"/>
  </si>
  <si>
    <t>受取交付金</t>
    <rPh sb="0" eb="2">
      <t>ウケトリ</t>
    </rPh>
    <rPh sb="2" eb="5">
      <t>コウフキン</t>
    </rPh>
    <phoneticPr fontId="4"/>
  </si>
  <si>
    <t>②受取寄付金</t>
    <rPh sb="1" eb="3">
      <t>ウケトリ</t>
    </rPh>
    <rPh sb="3" eb="6">
      <t>キフキン</t>
    </rPh>
    <phoneticPr fontId="4"/>
  </si>
  <si>
    <t>構築物</t>
    <rPh sb="0" eb="3">
      <t>コウチクブツ</t>
    </rPh>
    <phoneticPr fontId="4"/>
  </si>
  <si>
    <t>地方公共団体補助金</t>
    <rPh sb="0" eb="2">
      <t>チホウ</t>
    </rPh>
    <rPh sb="2" eb="4">
      <t>コウキョウ</t>
    </rPh>
    <rPh sb="4" eb="6">
      <t>ダンタイ</t>
    </rPh>
    <rPh sb="6" eb="9">
      <t>ホジョキン</t>
    </rPh>
    <phoneticPr fontId="4"/>
  </si>
  <si>
    <t>民間助成金</t>
    <rPh sb="0" eb="2">
      <t>ミンカン</t>
    </rPh>
    <rPh sb="2" eb="5">
      <t>ジョセイキン</t>
    </rPh>
    <phoneticPr fontId="4"/>
  </si>
  <si>
    <t>収益事業会計</t>
    <rPh sb="0" eb="2">
      <t>シュウエキ</t>
    </rPh>
    <rPh sb="2" eb="4">
      <t>ジギョウ</t>
    </rPh>
    <rPh sb="4" eb="6">
      <t>カイケイ</t>
    </rPh>
    <phoneticPr fontId="4"/>
  </si>
  <si>
    <t>②</t>
    <phoneticPr fontId="4"/>
  </si>
  <si>
    <t>④</t>
    <phoneticPr fontId="4"/>
  </si>
  <si>
    <t>⑤</t>
    <phoneticPr fontId="4"/>
  </si>
  <si>
    <t>⑦</t>
    <phoneticPr fontId="4"/>
  </si>
  <si>
    <t>⑧</t>
    <phoneticPr fontId="4"/>
  </si>
  <si>
    <t>⑨</t>
    <phoneticPr fontId="4"/>
  </si>
  <si>
    <t>(2)</t>
    <phoneticPr fontId="4"/>
  </si>
  <si>
    <t>①</t>
    <phoneticPr fontId="4"/>
  </si>
  <si>
    <t>Ⅱ</t>
    <phoneticPr fontId="4"/>
  </si>
  <si>
    <t>Ⅲ</t>
    <phoneticPr fontId="4"/>
  </si>
  <si>
    <t>ソフトウェア</t>
    <phoneticPr fontId="4"/>
  </si>
  <si>
    <t>（単位:円）　</t>
    <phoneticPr fontId="4"/>
  </si>
  <si>
    <t>Ⅰ</t>
    <phoneticPr fontId="4"/>
  </si>
  <si>
    <t>(1)</t>
    <phoneticPr fontId="4"/>
  </si>
  <si>
    <t>①</t>
    <phoneticPr fontId="4"/>
  </si>
  <si>
    <t>③</t>
    <phoneticPr fontId="4"/>
  </si>
  <si>
    <t>⑥</t>
    <phoneticPr fontId="4"/>
  </si>
  <si>
    <t>(1)</t>
    <phoneticPr fontId="4"/>
  </si>
  <si>
    <t>雑費</t>
    <rPh sb="0" eb="2">
      <t>ザッピ</t>
    </rPh>
    <phoneticPr fontId="4"/>
  </si>
  <si>
    <t>固定資産除却損</t>
    <rPh sb="0" eb="2">
      <t>コテイ</t>
    </rPh>
    <rPh sb="2" eb="4">
      <t>シサン</t>
    </rPh>
    <rPh sb="4" eb="6">
      <t>ジョキャク</t>
    </rPh>
    <rPh sb="6" eb="7">
      <t>ソン</t>
    </rPh>
    <phoneticPr fontId="4"/>
  </si>
  <si>
    <t>受取補助金等</t>
    <rPh sb="0" eb="2">
      <t>ウケトリ</t>
    </rPh>
    <rPh sb="2" eb="5">
      <t>ホジョキン</t>
    </rPh>
    <rPh sb="5" eb="6">
      <t>ナド</t>
    </rPh>
    <phoneticPr fontId="4"/>
  </si>
  <si>
    <t>修繕費</t>
    <rPh sb="0" eb="3">
      <t>シュウゼンヒ</t>
    </rPh>
    <phoneticPr fontId="4"/>
  </si>
  <si>
    <t>会議費</t>
    <rPh sb="0" eb="3">
      <t>カイギヒ</t>
    </rPh>
    <phoneticPr fontId="4"/>
  </si>
  <si>
    <t>固定資産除却損</t>
    <rPh sb="0" eb="1">
      <t>コテイ</t>
    </rPh>
    <rPh sb="1" eb="3">
      <t>シサン</t>
    </rPh>
    <rPh sb="3" eb="5">
      <t>ジョキャク</t>
    </rPh>
    <rPh sb="5" eb="6">
      <t>ソン</t>
    </rPh>
    <phoneticPr fontId="4"/>
  </si>
  <si>
    <t>構築物</t>
    <rPh sb="0" eb="3">
      <t>コウチクブツ</t>
    </rPh>
    <phoneticPr fontId="4"/>
  </si>
  <si>
    <t>地方公共団体補助金</t>
    <rPh sb="0" eb="2">
      <t>チホウ</t>
    </rPh>
    <rPh sb="2" eb="4">
      <t>コウキョウ</t>
    </rPh>
    <rPh sb="4" eb="6">
      <t>ダンタイ</t>
    </rPh>
    <rPh sb="6" eb="9">
      <t>ホジョキン</t>
    </rPh>
    <phoneticPr fontId="4"/>
  </si>
  <si>
    <t>民間助成金</t>
    <rPh sb="0" eb="2">
      <t>ミンカン</t>
    </rPh>
    <rPh sb="2" eb="5">
      <t>ジョセイキン</t>
    </rPh>
    <phoneticPr fontId="4"/>
  </si>
  <si>
    <t>マツゲングラウンド人工芝改修工事補助金</t>
    <rPh sb="9" eb="11">
      <t>ジンコウ</t>
    </rPh>
    <rPh sb="11" eb="12">
      <t>シバ</t>
    </rPh>
    <rPh sb="12" eb="14">
      <t>カイシュウ</t>
    </rPh>
    <rPh sb="14" eb="16">
      <t>コウジ</t>
    </rPh>
    <rPh sb="16" eb="19">
      <t>ホジョキン</t>
    </rPh>
    <phoneticPr fontId="4"/>
  </si>
  <si>
    <t>マツゲングラウンド駐車場等整備工事</t>
    <rPh sb="9" eb="12">
      <t>チュウシャジョウ</t>
    </rPh>
    <rPh sb="12" eb="13">
      <t>ナド</t>
    </rPh>
    <rPh sb="13" eb="15">
      <t>セイビ</t>
    </rPh>
    <rPh sb="15" eb="17">
      <t>コウジ</t>
    </rPh>
    <phoneticPr fontId="4"/>
  </si>
  <si>
    <t>ライフル射撃場改修工事補助金</t>
    <rPh sb="4" eb="6">
      <t>シャゲキ</t>
    </rPh>
    <rPh sb="6" eb="7">
      <t>ジョウ</t>
    </rPh>
    <rPh sb="7" eb="9">
      <t>カイシュウ</t>
    </rPh>
    <rPh sb="9" eb="11">
      <t>コウジ</t>
    </rPh>
    <rPh sb="11" eb="14">
      <t>ホジョキン</t>
    </rPh>
    <phoneticPr fontId="4"/>
  </si>
  <si>
    <t>日本スポーツ振興センター</t>
    <rPh sb="0" eb="2">
      <t>ニホン</t>
    </rPh>
    <rPh sb="6" eb="8">
      <t>シンコウ</t>
    </rPh>
    <phoneticPr fontId="4"/>
  </si>
  <si>
    <t>ライフル射撃場改修工事助成金</t>
    <rPh sb="4" eb="6">
      <t>シャゲキ</t>
    </rPh>
    <rPh sb="6" eb="7">
      <t>ジョウ</t>
    </rPh>
    <rPh sb="7" eb="9">
      <t>カイシュウ</t>
    </rPh>
    <rPh sb="9" eb="11">
      <t>コウジ</t>
    </rPh>
    <rPh sb="11" eb="14">
      <t>ジョセイキン</t>
    </rPh>
    <phoneticPr fontId="4"/>
  </si>
  <si>
    <t>交付金</t>
    <rPh sb="0" eb="3">
      <t>コウフキン</t>
    </rPh>
    <phoneticPr fontId="4"/>
  </si>
  <si>
    <t>和歌山県他</t>
    <rPh sb="0" eb="3">
      <t>ワカヤマ</t>
    </rPh>
    <rPh sb="3" eb="4">
      <t>ケン</t>
    </rPh>
    <rPh sb="4" eb="5">
      <t>ホカ</t>
    </rPh>
    <phoneticPr fontId="4"/>
  </si>
  <si>
    <t>マツゲン人工芝改修工事助成金</t>
    <rPh sb="4" eb="6">
      <t>ジンコウ</t>
    </rPh>
    <rPh sb="6" eb="7">
      <t>シバ</t>
    </rPh>
    <rPh sb="7" eb="9">
      <t>カイシュウ</t>
    </rPh>
    <rPh sb="9" eb="11">
      <t>コウジ</t>
    </rPh>
    <rPh sb="11" eb="14">
      <t>ジョセイキン</t>
    </rPh>
    <phoneticPr fontId="4"/>
  </si>
  <si>
    <t>収益目的保有財産</t>
    <rPh sb="0" eb="2">
      <t>シュウエキ</t>
    </rPh>
    <rPh sb="2" eb="4">
      <t>モクテキ</t>
    </rPh>
    <rPh sb="4" eb="6">
      <t>ホユウ</t>
    </rPh>
    <rPh sb="6" eb="8">
      <t>ザイサン</t>
    </rPh>
    <phoneticPr fontId="4"/>
  </si>
  <si>
    <t>命名権料</t>
    <rPh sb="0" eb="2">
      <t>メイメイ</t>
    </rPh>
    <rPh sb="2" eb="3">
      <t>ケン</t>
    </rPh>
    <rPh sb="3" eb="4">
      <t>リョウ</t>
    </rPh>
    <phoneticPr fontId="4"/>
  </si>
  <si>
    <t>固定資産除却損</t>
    <rPh sb="0" eb="1">
      <t>コテイ</t>
    </rPh>
    <rPh sb="1" eb="3">
      <t>シサン</t>
    </rPh>
    <rPh sb="3" eb="5">
      <t>ジョキャク</t>
    </rPh>
    <rPh sb="5" eb="6">
      <t>ソン</t>
    </rPh>
    <phoneticPr fontId="4"/>
  </si>
  <si>
    <t>②受取寄付金</t>
    <rPh sb="1" eb="3">
      <t>ウケトリ</t>
    </rPh>
    <rPh sb="3" eb="6">
      <t>キフキン</t>
    </rPh>
    <phoneticPr fontId="4"/>
  </si>
  <si>
    <t>③受取補助金等</t>
    <rPh sb="1" eb="3">
      <t>ウケトリ</t>
    </rPh>
    <rPh sb="3" eb="6">
      <t>ホジョキン</t>
    </rPh>
    <rPh sb="6" eb="7">
      <t>ナド</t>
    </rPh>
    <phoneticPr fontId="4"/>
  </si>
  <si>
    <t>構築物</t>
    <rPh sb="0" eb="3">
      <t>コウチクブツ</t>
    </rPh>
    <phoneticPr fontId="4"/>
  </si>
  <si>
    <t>事　　業　　計　　画　　書</t>
    <rPh sb="0" eb="1">
      <t>コト</t>
    </rPh>
    <rPh sb="3" eb="4">
      <t>ギョウ</t>
    </rPh>
    <rPh sb="6" eb="7">
      <t>ケイ</t>
    </rPh>
    <rPh sb="9" eb="10">
      <t>ガ</t>
    </rPh>
    <rPh sb="12" eb="13">
      <t>ショ</t>
    </rPh>
    <phoneticPr fontId="6"/>
  </si>
  <si>
    <t>貸借対照表</t>
    <rPh sb="0" eb="2">
      <t>タイシャク</t>
    </rPh>
    <rPh sb="2" eb="5">
      <t>タイショウヒョウ</t>
    </rPh>
    <phoneticPr fontId="6"/>
  </si>
  <si>
    <t>Ⅰ　競技力の向上</t>
    <rPh sb="2" eb="5">
      <t>キョウギリョク</t>
    </rPh>
    <rPh sb="6" eb="8">
      <t>コウジョウ</t>
    </rPh>
    <phoneticPr fontId="6"/>
  </si>
  <si>
    <t xml:space="preserve">   1</t>
    <phoneticPr fontId="6"/>
  </si>
  <si>
    <t>貸借対照表内訳表</t>
    <rPh sb="0" eb="2">
      <t>タイシャク</t>
    </rPh>
    <rPh sb="2" eb="5">
      <t>タイショウヒョウ</t>
    </rPh>
    <rPh sb="5" eb="7">
      <t>ウチワケ</t>
    </rPh>
    <rPh sb="7" eb="8">
      <t>ヒョウ</t>
    </rPh>
    <phoneticPr fontId="6"/>
  </si>
  <si>
    <t>Ⅱ　生涯スポーツの振興</t>
    <rPh sb="2" eb="4">
      <t>ショウガイ</t>
    </rPh>
    <rPh sb="9" eb="11">
      <t>シンコウ</t>
    </rPh>
    <phoneticPr fontId="6"/>
  </si>
  <si>
    <t xml:space="preserve">  19</t>
    <phoneticPr fontId="6"/>
  </si>
  <si>
    <t>正味財産増減計算書内訳表</t>
    <rPh sb="0" eb="2">
      <t>ショウミ</t>
    </rPh>
    <rPh sb="2" eb="4">
      <t>ザイサン</t>
    </rPh>
    <rPh sb="4" eb="6">
      <t>ゾウゲン</t>
    </rPh>
    <rPh sb="6" eb="9">
      <t>ケイサンショ</t>
    </rPh>
    <rPh sb="9" eb="11">
      <t>ウチワケ</t>
    </rPh>
    <rPh sb="11" eb="12">
      <t>ヒョウ</t>
    </rPh>
    <phoneticPr fontId="6"/>
  </si>
  <si>
    <t>財産目録</t>
    <rPh sb="0" eb="2">
      <t>ザイサン</t>
    </rPh>
    <rPh sb="2" eb="4">
      <t>モクロク</t>
    </rPh>
    <phoneticPr fontId="6"/>
  </si>
  <si>
    <t>社団法人　和歌山県体育協会</t>
    <rPh sb="0" eb="4">
      <t>シャダンホウジン</t>
    </rPh>
    <rPh sb="5" eb="9">
      <t>ワカヤマケン</t>
    </rPh>
    <rPh sb="9" eb="11">
      <t>タイイク</t>
    </rPh>
    <rPh sb="11" eb="13">
      <t>キョウカイ</t>
    </rPh>
    <phoneticPr fontId="6"/>
  </si>
  <si>
    <t>財務諸表の注記</t>
    <rPh sb="0" eb="2">
      <t>ザイム</t>
    </rPh>
    <rPh sb="2" eb="4">
      <t>ショヒョウ</t>
    </rPh>
    <rPh sb="5" eb="7">
      <t>チュウキ</t>
    </rPh>
    <phoneticPr fontId="6"/>
  </si>
  <si>
    <t>附属明細書</t>
    <rPh sb="0" eb="2">
      <t>フゾク</t>
    </rPh>
    <rPh sb="2" eb="5">
      <t>メイサイショ</t>
    </rPh>
    <phoneticPr fontId="6"/>
  </si>
  <si>
    <t>収支予算書</t>
    <rPh sb="0" eb="2">
      <t>シュウシ</t>
    </rPh>
    <rPh sb="2" eb="5">
      <t>ヨサンショ</t>
    </rPh>
    <phoneticPr fontId="6"/>
  </si>
  <si>
    <t>当期経常増減額</t>
    <rPh sb="0" eb="2">
      <t>トウキ</t>
    </rPh>
    <rPh sb="2" eb="4">
      <t>ケイジョウ</t>
    </rPh>
    <rPh sb="4" eb="7">
      <t>ゾウゲンガク</t>
    </rPh>
    <phoneticPr fontId="4"/>
  </si>
  <si>
    <t>補助金等の内訳ならびに交付者、当期の増減額および残高は、次のとおりである。</t>
    <rPh sb="0" eb="3">
      <t>ホジョキン</t>
    </rPh>
    <rPh sb="3" eb="4">
      <t>ナド</t>
    </rPh>
    <rPh sb="5" eb="7">
      <t>ウチワケ</t>
    </rPh>
    <rPh sb="11" eb="13">
      <t>コウフ</t>
    </rPh>
    <rPh sb="13" eb="14">
      <t>シャ</t>
    </rPh>
    <rPh sb="15" eb="17">
      <t>トウキ</t>
    </rPh>
    <rPh sb="18" eb="21">
      <t>ゾウゲンガク</t>
    </rPh>
    <rPh sb="24" eb="26">
      <t>ザンダカ</t>
    </rPh>
    <rPh sb="28" eb="29">
      <t>ツギ</t>
    </rPh>
    <phoneticPr fontId="4"/>
  </si>
  <si>
    <t>補助金・委託金・助成金の内訳ならびに交付者、当期の増減額および残高</t>
    <rPh sb="0" eb="3">
      <t>ホジョキン</t>
    </rPh>
    <rPh sb="4" eb="6">
      <t>イタク</t>
    </rPh>
    <rPh sb="6" eb="7">
      <t>キン</t>
    </rPh>
    <rPh sb="8" eb="11">
      <t>ジョセイキン</t>
    </rPh>
    <rPh sb="12" eb="14">
      <t>ウチワケ</t>
    </rPh>
    <rPh sb="18" eb="20">
      <t>コウフ</t>
    </rPh>
    <rPh sb="20" eb="21">
      <t>シャ</t>
    </rPh>
    <rPh sb="22" eb="24">
      <t>トウキ</t>
    </rPh>
    <rPh sb="25" eb="28">
      <t>ゾウゲンガク</t>
    </rPh>
    <rPh sb="31" eb="33">
      <t>ザンダカ</t>
    </rPh>
    <phoneticPr fontId="4"/>
  </si>
  <si>
    <t>③一般正味財産への振替額</t>
    <rPh sb="1" eb="3">
      <t>イッパン</t>
    </rPh>
    <rPh sb="3" eb="5">
      <t>ショウミ</t>
    </rPh>
    <rPh sb="5" eb="7">
      <t>ザイサン</t>
    </rPh>
    <rPh sb="9" eb="11">
      <t>フリカエ</t>
    </rPh>
    <rPh sb="11" eb="12">
      <t>ガク</t>
    </rPh>
    <phoneticPr fontId="4"/>
  </si>
  <si>
    <t>現金</t>
    <rPh sb="0" eb="2">
      <t>ゲンキン</t>
    </rPh>
    <phoneticPr fontId="4"/>
  </si>
  <si>
    <t>ライフル射撃場</t>
    <rPh sb="4" eb="6">
      <t>シャゲキ</t>
    </rPh>
    <rPh sb="6" eb="7">
      <t>ジョウ</t>
    </rPh>
    <phoneticPr fontId="4"/>
  </si>
  <si>
    <t>券販売機つり銭として</t>
    <rPh sb="0" eb="1">
      <t>ケン</t>
    </rPh>
    <rPh sb="1" eb="4">
      <t>ハンバイキ</t>
    </rPh>
    <rPh sb="6" eb="7">
      <t>セン</t>
    </rPh>
    <phoneticPr fontId="4"/>
  </si>
  <si>
    <t>建物</t>
    <rPh sb="0" eb="2">
      <t>タテモノ</t>
    </rPh>
    <phoneticPr fontId="4"/>
  </si>
  <si>
    <t>船舶</t>
    <rPh sb="0" eb="2">
      <t>センパク</t>
    </rPh>
    <phoneticPr fontId="4"/>
  </si>
  <si>
    <t>什器備品</t>
    <rPh sb="0" eb="2">
      <t>ジュウキ</t>
    </rPh>
    <rPh sb="2" eb="4">
      <t>ビヒン</t>
    </rPh>
    <phoneticPr fontId="4"/>
  </si>
  <si>
    <t>水道施設利用権</t>
    <rPh sb="0" eb="2">
      <t>スイドウ</t>
    </rPh>
    <rPh sb="2" eb="4">
      <t>シセツ</t>
    </rPh>
    <rPh sb="4" eb="7">
      <t>リヨウケン</t>
    </rPh>
    <phoneticPr fontId="4"/>
  </si>
  <si>
    <t>減価償却費計上による振替額</t>
    <rPh sb="0" eb="2">
      <t>ゲンカ</t>
    </rPh>
    <rPh sb="2" eb="4">
      <t>ショウキャク</t>
    </rPh>
    <rPh sb="4" eb="5">
      <t>ヒ</t>
    </rPh>
    <rPh sb="5" eb="7">
      <t>ケイジョウ</t>
    </rPh>
    <rPh sb="10" eb="12">
      <t>フリカエ</t>
    </rPh>
    <rPh sb="12" eb="13">
      <t>ガク</t>
    </rPh>
    <phoneticPr fontId="4"/>
  </si>
  <si>
    <t>建物</t>
    <rPh sb="0" eb="2">
      <t>タテモノ</t>
    </rPh>
    <phoneticPr fontId="4"/>
  </si>
  <si>
    <t>ライフル射撃場</t>
    <rPh sb="4" eb="6">
      <t>シャゲキ</t>
    </rPh>
    <rPh sb="6" eb="7">
      <t>ジョウ</t>
    </rPh>
    <phoneticPr fontId="4"/>
  </si>
  <si>
    <t>バッフル式ライフル射撃場</t>
    <rPh sb="4" eb="5">
      <t>シキ</t>
    </rPh>
    <rPh sb="9" eb="11">
      <t>シャゲキ</t>
    </rPh>
    <rPh sb="11" eb="12">
      <t>ジョウ</t>
    </rPh>
    <phoneticPr fontId="4"/>
  </si>
  <si>
    <t>エアライフル射撃場</t>
    <rPh sb="6" eb="8">
      <t>シャゲキ</t>
    </rPh>
    <rPh sb="8" eb="9">
      <t>ジョウ</t>
    </rPh>
    <phoneticPr fontId="4"/>
  </si>
  <si>
    <t>バッフル式ライフル射撃場内</t>
    <rPh sb="4" eb="5">
      <t>シキ</t>
    </rPh>
    <rPh sb="9" eb="11">
      <t>シャゲキ</t>
    </rPh>
    <rPh sb="11" eb="12">
      <t>ジョウ</t>
    </rPh>
    <rPh sb="12" eb="13">
      <t>ナイ</t>
    </rPh>
    <phoneticPr fontId="4"/>
  </si>
  <si>
    <t>電気設備他10件</t>
    <rPh sb="0" eb="2">
      <t>デンキ</t>
    </rPh>
    <rPh sb="2" eb="4">
      <t>セツビ</t>
    </rPh>
    <rPh sb="4" eb="5">
      <t>ホカ</t>
    </rPh>
    <rPh sb="7" eb="8">
      <t>ケン</t>
    </rPh>
    <phoneticPr fontId="4"/>
  </si>
  <si>
    <t>艇係留用浮桟橋</t>
    <rPh sb="0" eb="1">
      <t>テイ</t>
    </rPh>
    <rPh sb="1" eb="3">
      <t>ケイリュウ</t>
    </rPh>
    <rPh sb="3" eb="4">
      <t>ヨウ</t>
    </rPh>
    <rPh sb="4" eb="5">
      <t>ウ</t>
    </rPh>
    <rPh sb="5" eb="7">
      <t>サンバシ</t>
    </rPh>
    <phoneticPr fontId="4"/>
  </si>
  <si>
    <t>船舶</t>
    <rPh sb="0" eb="2">
      <t>センパク</t>
    </rPh>
    <phoneticPr fontId="4"/>
  </si>
  <si>
    <t>420級ヨット40隻他ヨット26隻</t>
    <rPh sb="3" eb="4">
      <t>キュウ</t>
    </rPh>
    <rPh sb="9" eb="10">
      <t>セキ</t>
    </rPh>
    <rPh sb="10" eb="11">
      <t>ホカ</t>
    </rPh>
    <rPh sb="16" eb="17">
      <t>セキ</t>
    </rPh>
    <phoneticPr fontId="4"/>
  </si>
  <si>
    <t>什器備品</t>
    <rPh sb="0" eb="2">
      <t>ジュウキ</t>
    </rPh>
    <rPh sb="2" eb="4">
      <t>ビヒン</t>
    </rPh>
    <phoneticPr fontId="4"/>
  </si>
  <si>
    <t>電気設備他2件</t>
    <rPh sb="0" eb="2">
      <t>デンキ</t>
    </rPh>
    <rPh sb="2" eb="4">
      <t>セツビ</t>
    </rPh>
    <rPh sb="4" eb="5">
      <t>ホカ</t>
    </rPh>
    <rPh sb="6" eb="7">
      <t>ケン</t>
    </rPh>
    <phoneticPr fontId="4"/>
  </si>
  <si>
    <t>バッフル式射撃場電気配線用配管</t>
    <rPh sb="4" eb="5">
      <t>シキ</t>
    </rPh>
    <rPh sb="5" eb="7">
      <t>シャゲキ</t>
    </rPh>
    <rPh sb="7" eb="8">
      <t>ジョウ</t>
    </rPh>
    <rPh sb="8" eb="10">
      <t>デンキ</t>
    </rPh>
    <rPh sb="10" eb="13">
      <t>ハイセンヨウ</t>
    </rPh>
    <rPh sb="13" eb="15">
      <t>ハイカン</t>
    </rPh>
    <phoneticPr fontId="4"/>
  </si>
  <si>
    <t>ネット設備他2件</t>
    <rPh sb="3" eb="5">
      <t>セツビ</t>
    </rPh>
    <rPh sb="5" eb="6">
      <t>ホカ</t>
    </rPh>
    <rPh sb="7" eb="8">
      <t>ケン</t>
    </rPh>
    <phoneticPr fontId="4"/>
  </si>
  <si>
    <t>アスファルト舗装</t>
    <rPh sb="6" eb="8">
      <t>ホソウ</t>
    </rPh>
    <phoneticPr fontId="4"/>
  </si>
  <si>
    <t>レスリングマット　1台他4件</t>
    <rPh sb="10" eb="11">
      <t>ダイ</t>
    </rPh>
    <rPh sb="11" eb="12">
      <t>ホカ</t>
    </rPh>
    <rPh sb="13" eb="14">
      <t>ケン</t>
    </rPh>
    <phoneticPr fontId="4"/>
  </si>
  <si>
    <t>スポーツ少年団総合競技大会事業補助金</t>
    <rPh sb="4" eb="7">
      <t>ショウネンダン</t>
    </rPh>
    <rPh sb="7" eb="9">
      <t>ソウゴウ</t>
    </rPh>
    <rPh sb="9" eb="11">
      <t>キョウギ</t>
    </rPh>
    <rPh sb="11" eb="13">
      <t>タイカイ</t>
    </rPh>
    <rPh sb="13" eb="15">
      <t>ジギョウ</t>
    </rPh>
    <rPh sb="15" eb="18">
      <t>ホジョキン</t>
    </rPh>
    <phoneticPr fontId="4"/>
  </si>
  <si>
    <t>JASAスポーツマンカード交付金</t>
    <rPh sb="13" eb="16">
      <t>コウフキン</t>
    </rPh>
    <phoneticPr fontId="4"/>
  </si>
  <si>
    <t>スポーツ指導者育成事業交付金</t>
    <rPh sb="4" eb="7">
      <t>シドウシャ</t>
    </rPh>
    <rPh sb="7" eb="9">
      <t>イクセイ</t>
    </rPh>
    <rPh sb="9" eb="11">
      <t>ジギョウ</t>
    </rPh>
    <rPh sb="11" eb="14">
      <t>コウフキン</t>
    </rPh>
    <phoneticPr fontId="4"/>
  </si>
  <si>
    <t>指定正味財産</t>
    <rPh sb="0" eb="2">
      <t>シテイ</t>
    </rPh>
    <rPh sb="2" eb="4">
      <t>ショウミ</t>
    </rPh>
    <rPh sb="4" eb="6">
      <t>ザイサン</t>
    </rPh>
    <phoneticPr fontId="4"/>
  </si>
  <si>
    <t>和歌山海プロジェクト実施事業助成金</t>
    <rPh sb="0" eb="3">
      <t>ワカヤマ</t>
    </rPh>
    <rPh sb="3" eb="4">
      <t>ウミ</t>
    </rPh>
    <rPh sb="10" eb="12">
      <t>ジッシ</t>
    </rPh>
    <rPh sb="12" eb="14">
      <t>ジギョウ</t>
    </rPh>
    <rPh sb="14" eb="17">
      <t>ジョセイキン</t>
    </rPh>
    <phoneticPr fontId="4"/>
  </si>
  <si>
    <t>日本財団</t>
    <rPh sb="0" eb="2">
      <t>ニホン</t>
    </rPh>
    <rPh sb="2" eb="4">
      <t>ザイダン</t>
    </rPh>
    <phoneticPr fontId="4"/>
  </si>
  <si>
    <t>国民体育大会・近畿ブロック大会派遣事業補助金</t>
    <rPh sb="0" eb="2">
      <t>コクミン</t>
    </rPh>
    <rPh sb="2" eb="4">
      <t>タイイク</t>
    </rPh>
    <rPh sb="4" eb="6">
      <t>タイカイ</t>
    </rPh>
    <rPh sb="7" eb="9">
      <t>キンキ</t>
    </rPh>
    <rPh sb="13" eb="15">
      <t>タイカイ</t>
    </rPh>
    <rPh sb="15" eb="17">
      <t>ハケン</t>
    </rPh>
    <rPh sb="17" eb="19">
      <t>ジギョウ</t>
    </rPh>
    <rPh sb="19" eb="22">
      <t>ホジョキン</t>
    </rPh>
    <phoneticPr fontId="4"/>
  </si>
  <si>
    <t>スポーツ振興推進事業補助金</t>
    <rPh sb="4" eb="6">
      <t>シンコウ</t>
    </rPh>
    <rPh sb="6" eb="8">
      <t>スイシン</t>
    </rPh>
    <rPh sb="8" eb="10">
      <t>ジギョウ</t>
    </rPh>
    <rPh sb="10" eb="13">
      <t>ホジョキン</t>
    </rPh>
    <phoneticPr fontId="4"/>
  </si>
  <si>
    <t>和歌山海プロジェクト実施事業補助金</t>
    <rPh sb="0" eb="3">
      <t>ワカヤマ</t>
    </rPh>
    <rPh sb="3" eb="4">
      <t>ウミ</t>
    </rPh>
    <rPh sb="10" eb="12">
      <t>ジッシ</t>
    </rPh>
    <rPh sb="12" eb="14">
      <t>ジギョウ</t>
    </rPh>
    <rPh sb="14" eb="17">
      <t>ホジョキン</t>
    </rPh>
    <phoneticPr fontId="4"/>
  </si>
  <si>
    <t>きのくに医・科学サポート事業委託金</t>
    <rPh sb="4" eb="5">
      <t>イ</t>
    </rPh>
    <rPh sb="6" eb="8">
      <t>カガク</t>
    </rPh>
    <rPh sb="12" eb="14">
      <t>ジギョウ</t>
    </rPh>
    <rPh sb="14" eb="16">
      <t>イタク</t>
    </rPh>
    <rPh sb="16" eb="17">
      <t>キン</t>
    </rPh>
    <phoneticPr fontId="4"/>
  </si>
  <si>
    <t>事業費計上による振替額</t>
    <rPh sb="0" eb="2">
      <t>ジギョウ</t>
    </rPh>
    <rPh sb="2" eb="3">
      <t>ヒ</t>
    </rPh>
    <rPh sb="3" eb="5">
      <t>ケイジョウ</t>
    </rPh>
    <rPh sb="8" eb="10">
      <t>フリカエ</t>
    </rPh>
    <rPh sb="10" eb="11">
      <t>ガク</t>
    </rPh>
    <phoneticPr fontId="4"/>
  </si>
  <si>
    <t>固定資産受贈益</t>
    <rPh sb="0" eb="2">
      <t>コテイ</t>
    </rPh>
    <rPh sb="2" eb="4">
      <t>シサン</t>
    </rPh>
    <rPh sb="4" eb="6">
      <t>ジュゾウ</t>
    </rPh>
    <rPh sb="6" eb="7">
      <t>エキ</t>
    </rPh>
    <phoneticPr fontId="4"/>
  </si>
  <si>
    <t>固定資産受贈益</t>
    <rPh sb="0" eb="1">
      <t>コテイ</t>
    </rPh>
    <rPh sb="1" eb="3">
      <t>シサン</t>
    </rPh>
    <rPh sb="3" eb="5">
      <t>ジュゾウ</t>
    </rPh>
    <rPh sb="5" eb="6">
      <t>エキ</t>
    </rPh>
    <phoneticPr fontId="4"/>
  </si>
  <si>
    <t>建物</t>
    <rPh sb="0" eb="2">
      <t>タテモノ</t>
    </rPh>
    <phoneticPr fontId="4"/>
  </si>
  <si>
    <t>船舶</t>
    <rPh sb="0" eb="2">
      <t>センパク</t>
    </rPh>
    <phoneticPr fontId="4"/>
  </si>
  <si>
    <t>什器備品</t>
    <rPh sb="0" eb="2">
      <t>ジュウキ</t>
    </rPh>
    <rPh sb="2" eb="4">
      <t>ビヒン</t>
    </rPh>
    <phoneticPr fontId="4"/>
  </si>
  <si>
    <t>水道施設利用権</t>
    <rPh sb="0" eb="2">
      <t>スイドウ</t>
    </rPh>
    <rPh sb="2" eb="4">
      <t>シセツ</t>
    </rPh>
    <rPh sb="4" eb="7">
      <t>リヨウケン</t>
    </rPh>
    <phoneticPr fontId="4"/>
  </si>
  <si>
    <t>ライフル射撃場</t>
    <rPh sb="4" eb="6">
      <t>シャゲキ</t>
    </rPh>
    <rPh sb="6" eb="7">
      <t>ジョウ</t>
    </rPh>
    <phoneticPr fontId="4"/>
  </si>
  <si>
    <t>券自動販売機</t>
    <rPh sb="0" eb="1">
      <t>ケン</t>
    </rPh>
    <rPh sb="1" eb="3">
      <t>ジドウ</t>
    </rPh>
    <rPh sb="3" eb="6">
      <t>ハンバイキ</t>
    </rPh>
    <phoneticPr fontId="4"/>
  </si>
  <si>
    <t>和歌山市毛見</t>
    <rPh sb="0" eb="4">
      <t>ワカヤマシ</t>
    </rPh>
    <rPh sb="4" eb="6">
      <t>ケミ</t>
    </rPh>
    <phoneticPr fontId="4"/>
  </si>
  <si>
    <t>人工芝他1件</t>
    <rPh sb="0" eb="2">
      <t>ジンコウ</t>
    </rPh>
    <rPh sb="2" eb="3">
      <t>シバ</t>
    </rPh>
    <rPh sb="3" eb="4">
      <t>ホカ</t>
    </rPh>
    <rPh sb="5" eb="6">
      <t>ケン</t>
    </rPh>
    <phoneticPr fontId="4"/>
  </si>
  <si>
    <t>ヨット保管用ラック16件</t>
    <rPh sb="3" eb="6">
      <t>ホカンヨウ</t>
    </rPh>
    <rPh sb="11" eb="12">
      <t>ケン</t>
    </rPh>
    <phoneticPr fontId="4"/>
  </si>
  <si>
    <t>会議机　10卓他19件</t>
    <rPh sb="0" eb="2">
      <t>カイギ</t>
    </rPh>
    <rPh sb="2" eb="3">
      <t>ツクエ</t>
    </rPh>
    <rPh sb="6" eb="7">
      <t>タク</t>
    </rPh>
    <rPh sb="7" eb="8">
      <t>ホカ</t>
    </rPh>
    <rPh sb="10" eb="11">
      <t>ケン</t>
    </rPh>
    <phoneticPr fontId="4"/>
  </si>
  <si>
    <t>ライフル射撃場予約システ</t>
    <rPh sb="4" eb="6">
      <t>シャゲキ</t>
    </rPh>
    <rPh sb="6" eb="7">
      <t>ジョウ</t>
    </rPh>
    <rPh sb="7" eb="9">
      <t>ヨヤク</t>
    </rPh>
    <phoneticPr fontId="4"/>
  </si>
  <si>
    <t>ムソフト　1本</t>
  </si>
  <si>
    <t>評価損益等調整前当期経常増減額</t>
    <rPh sb="0" eb="2">
      <t>ヒョウカ</t>
    </rPh>
    <rPh sb="2" eb="4">
      <t>ソンエキ</t>
    </rPh>
    <rPh sb="4" eb="5">
      <t>ナド</t>
    </rPh>
    <rPh sb="5" eb="7">
      <t>チョウセイ</t>
    </rPh>
    <rPh sb="7" eb="8">
      <t>マエ</t>
    </rPh>
    <rPh sb="8" eb="10">
      <t>トウキ</t>
    </rPh>
    <rPh sb="10" eb="12">
      <t>ケイジョウ</t>
    </rPh>
    <rPh sb="12" eb="15">
      <t>ゾウゲンガク</t>
    </rPh>
    <phoneticPr fontId="4"/>
  </si>
  <si>
    <t>ポスタープリンター補助金</t>
    <rPh sb="9" eb="12">
      <t>ホジョキン</t>
    </rPh>
    <phoneticPr fontId="4"/>
  </si>
  <si>
    <t>スロープ他3件</t>
    <rPh sb="4" eb="5">
      <t>ホカ</t>
    </rPh>
    <rPh sb="6" eb="7">
      <t>ケン</t>
    </rPh>
    <phoneticPr fontId="4"/>
  </si>
  <si>
    <t>電子標的システム24セット他10件</t>
    <rPh sb="0" eb="2">
      <t>デンシ</t>
    </rPh>
    <rPh sb="2" eb="4">
      <t>ヒョウテキ</t>
    </rPh>
    <rPh sb="13" eb="14">
      <t>ホカ</t>
    </rPh>
    <rPh sb="16" eb="17">
      <t>ケン</t>
    </rPh>
    <phoneticPr fontId="4"/>
  </si>
  <si>
    <t>―</t>
    <phoneticPr fontId="4"/>
  </si>
  <si>
    <t>財務諸表は公益法人会計基準（平成20年4月11日　平成21年10月16日改正　内閣府</t>
    <rPh sb="0" eb="2">
      <t>ザイム</t>
    </rPh>
    <rPh sb="2" eb="4">
      <t>ショヒョウ</t>
    </rPh>
    <rPh sb="5" eb="7">
      <t>コウエキ</t>
    </rPh>
    <rPh sb="7" eb="9">
      <t>ホウジン</t>
    </rPh>
    <rPh sb="9" eb="11">
      <t>カイケイ</t>
    </rPh>
    <rPh sb="11" eb="13">
      <t>キジュン</t>
    </rPh>
    <rPh sb="14" eb="16">
      <t>ヘイセイ</t>
    </rPh>
    <rPh sb="18" eb="19">
      <t>ネン</t>
    </rPh>
    <rPh sb="20" eb="21">
      <t>ガツ</t>
    </rPh>
    <rPh sb="23" eb="24">
      <t>ニチ</t>
    </rPh>
    <rPh sb="25" eb="27">
      <t>ヘイセイ</t>
    </rPh>
    <rPh sb="29" eb="30">
      <t>ネン</t>
    </rPh>
    <rPh sb="32" eb="33">
      <t>ガツ</t>
    </rPh>
    <rPh sb="35" eb="36">
      <t>ニチ</t>
    </rPh>
    <rPh sb="36" eb="38">
      <t>カイセイ</t>
    </rPh>
    <rPh sb="39" eb="41">
      <t>ナイカク</t>
    </rPh>
    <rPh sb="41" eb="42">
      <t>フ</t>
    </rPh>
    <phoneticPr fontId="6"/>
  </si>
  <si>
    <t>福利厚生費</t>
    <rPh sb="0" eb="2">
      <t>フクリ</t>
    </rPh>
    <rPh sb="2" eb="5">
      <t>コウセイヒ</t>
    </rPh>
    <phoneticPr fontId="4"/>
  </si>
  <si>
    <t>雑費</t>
    <rPh sb="0" eb="2">
      <t>ザッピ</t>
    </rPh>
    <phoneticPr fontId="4"/>
  </si>
  <si>
    <t>コーチスキルアップ育成事業補助金</t>
    <rPh sb="9" eb="11">
      <t>イクセイ</t>
    </rPh>
    <rPh sb="11" eb="13">
      <t>ジギョウ</t>
    </rPh>
    <rPh sb="13" eb="16">
      <t>ホジョキン</t>
    </rPh>
    <phoneticPr fontId="4"/>
  </si>
  <si>
    <t>都道府県体育協会ｽﾎﾟｰﾂ振興事業助成金</t>
    <rPh sb="0" eb="4">
      <t>トドウフケン</t>
    </rPh>
    <rPh sb="4" eb="6">
      <t>タイイク</t>
    </rPh>
    <rPh sb="6" eb="8">
      <t>キョウカイ</t>
    </rPh>
    <rPh sb="13" eb="15">
      <t>シンコウ</t>
    </rPh>
    <rPh sb="15" eb="17">
      <t>ジギョウ</t>
    </rPh>
    <rPh sb="17" eb="20">
      <t>ジョセイキン</t>
    </rPh>
    <phoneticPr fontId="4"/>
  </si>
  <si>
    <t>管理費計上による振替額</t>
    <rPh sb="0" eb="2">
      <t>カンリ</t>
    </rPh>
    <rPh sb="2" eb="3">
      <t>ヒ</t>
    </rPh>
    <rPh sb="3" eb="5">
      <t>ケイジョウ</t>
    </rPh>
    <rPh sb="8" eb="10">
      <t>フリカエ</t>
    </rPh>
    <rPh sb="10" eb="11">
      <t>ガク</t>
    </rPh>
    <phoneticPr fontId="4"/>
  </si>
  <si>
    <t>福利厚生費</t>
    <rPh sb="0" eb="2">
      <t>フクリ</t>
    </rPh>
    <rPh sb="2" eb="5">
      <t>コウセイヒ</t>
    </rPh>
    <phoneticPr fontId="4"/>
  </si>
  <si>
    <t>固定資産除却損</t>
    <rPh sb="0" eb="2">
      <t>コテイ</t>
    </rPh>
    <rPh sb="2" eb="4">
      <t>シサン</t>
    </rPh>
    <rPh sb="4" eb="6">
      <t>ジョキャク</t>
    </rPh>
    <rPh sb="6" eb="7">
      <t>ソン</t>
    </rPh>
    <phoneticPr fontId="4"/>
  </si>
  <si>
    <t>②受取補助金等</t>
    <rPh sb="1" eb="3">
      <t>ウケトリ</t>
    </rPh>
    <rPh sb="3" eb="6">
      <t>ホジョキン</t>
    </rPh>
    <rPh sb="6" eb="7">
      <t>ナド</t>
    </rPh>
    <phoneticPr fontId="4"/>
  </si>
  <si>
    <t>（未収金計）</t>
    <rPh sb="1" eb="3">
      <t>ミシュウ</t>
    </rPh>
    <rPh sb="3" eb="4">
      <t>キン</t>
    </rPh>
    <rPh sb="4" eb="5">
      <t>ケイ</t>
    </rPh>
    <phoneticPr fontId="4"/>
  </si>
  <si>
    <t>正味財産増減計算書（予算対比）</t>
    <rPh sb="0" eb="9">
      <t>ショウミザイサンゾウゲンケイサンショ</t>
    </rPh>
    <rPh sb="10" eb="12">
      <t>ヨサン</t>
    </rPh>
    <rPh sb="12" eb="14">
      <t>タイヒ</t>
    </rPh>
    <phoneticPr fontId="6"/>
  </si>
  <si>
    <t>正味財産増減計算書（前年比較）</t>
    <rPh sb="0" eb="9">
      <t>ショウミザイサンゾウゲンケイサンショ</t>
    </rPh>
    <rPh sb="10" eb="12">
      <t>ゼンネン</t>
    </rPh>
    <rPh sb="12" eb="14">
      <t>ヒカク</t>
    </rPh>
    <phoneticPr fontId="6"/>
  </si>
  <si>
    <t>正　味　財　産　増　減　計　算　書（前　年　比　較）</t>
    <rPh sb="0" eb="1">
      <t>セイ</t>
    </rPh>
    <rPh sb="2" eb="3">
      <t>アジ</t>
    </rPh>
    <rPh sb="4" eb="5">
      <t>ザイ</t>
    </rPh>
    <rPh sb="6" eb="7">
      <t>サン</t>
    </rPh>
    <rPh sb="8" eb="9">
      <t>ゾウ</t>
    </rPh>
    <rPh sb="10" eb="11">
      <t>ゲン</t>
    </rPh>
    <rPh sb="12" eb="13">
      <t>ケイ</t>
    </rPh>
    <rPh sb="14" eb="15">
      <t>ザン</t>
    </rPh>
    <rPh sb="16" eb="17">
      <t>ショ</t>
    </rPh>
    <rPh sb="18" eb="19">
      <t>マエ</t>
    </rPh>
    <rPh sb="20" eb="21">
      <t>ネン</t>
    </rPh>
    <rPh sb="22" eb="23">
      <t>ヒ</t>
    </rPh>
    <rPh sb="24" eb="25">
      <t>カク</t>
    </rPh>
    <phoneticPr fontId="4"/>
  </si>
  <si>
    <t>正　味　財　産　増　減　計　算　書（予　算　対　比）</t>
    <rPh sb="0" eb="1">
      <t>セイ</t>
    </rPh>
    <rPh sb="2" eb="3">
      <t>アジ</t>
    </rPh>
    <rPh sb="4" eb="5">
      <t>ザイ</t>
    </rPh>
    <rPh sb="6" eb="7">
      <t>サン</t>
    </rPh>
    <rPh sb="8" eb="9">
      <t>ゾウ</t>
    </rPh>
    <rPh sb="10" eb="11">
      <t>ゲン</t>
    </rPh>
    <rPh sb="12" eb="13">
      <t>ケイ</t>
    </rPh>
    <rPh sb="14" eb="15">
      <t>サン</t>
    </rPh>
    <rPh sb="16" eb="17">
      <t>ショ</t>
    </rPh>
    <rPh sb="18" eb="19">
      <t>ヨ</t>
    </rPh>
    <rPh sb="20" eb="21">
      <t>サン</t>
    </rPh>
    <rPh sb="22" eb="23">
      <t>タイ</t>
    </rPh>
    <rPh sb="24" eb="25">
      <t>ヒ</t>
    </rPh>
    <phoneticPr fontId="4"/>
  </si>
  <si>
    <t>正　味　財　産　増　減　計　算　書　内　訳　表</t>
    <rPh sb="0" eb="1">
      <t>セイ</t>
    </rPh>
    <rPh sb="2" eb="3">
      <t>アジ</t>
    </rPh>
    <rPh sb="4" eb="5">
      <t>ザイ</t>
    </rPh>
    <rPh sb="6" eb="7">
      <t>サン</t>
    </rPh>
    <rPh sb="8" eb="9">
      <t>ゾウ</t>
    </rPh>
    <rPh sb="10" eb="11">
      <t>ゲン</t>
    </rPh>
    <rPh sb="12" eb="13">
      <t>ケイ</t>
    </rPh>
    <rPh sb="14" eb="15">
      <t>ザン</t>
    </rPh>
    <rPh sb="16" eb="17">
      <t>ショ</t>
    </rPh>
    <rPh sb="18" eb="19">
      <t>ナイ</t>
    </rPh>
    <rPh sb="20" eb="21">
      <t>ヤク</t>
    </rPh>
    <rPh sb="22" eb="23">
      <t>ヒョウ</t>
    </rPh>
    <phoneticPr fontId="4"/>
  </si>
  <si>
    <t>日本スポーツ協会助成金</t>
    <rPh sb="0" eb="2">
      <t>ニホン</t>
    </rPh>
    <rPh sb="6" eb="8">
      <t>キョウカイ</t>
    </rPh>
    <rPh sb="7" eb="8">
      <t>タイキョウ</t>
    </rPh>
    <rPh sb="8" eb="11">
      <t>ジョセイキン</t>
    </rPh>
    <phoneticPr fontId="4"/>
  </si>
  <si>
    <t>日本スポーツ協会補助金</t>
    <rPh sb="0" eb="2">
      <t>ニホン</t>
    </rPh>
    <rPh sb="6" eb="8">
      <t>キョウカイ</t>
    </rPh>
    <rPh sb="7" eb="8">
      <t>タイキョウ</t>
    </rPh>
    <rPh sb="8" eb="11">
      <t>ホジョキン</t>
    </rPh>
    <phoneticPr fontId="4"/>
  </si>
  <si>
    <t>日本スポーツ協会委託金</t>
    <rPh sb="0" eb="2">
      <t>ニホン</t>
    </rPh>
    <rPh sb="6" eb="8">
      <t>キョウカイ</t>
    </rPh>
    <rPh sb="7" eb="8">
      <t>タイキョウ</t>
    </rPh>
    <rPh sb="8" eb="10">
      <t>イタク</t>
    </rPh>
    <rPh sb="10" eb="11">
      <t>キン</t>
    </rPh>
    <phoneticPr fontId="4"/>
  </si>
  <si>
    <t>日本スポーツ協会交付金</t>
    <rPh sb="0" eb="2">
      <t>ニホン</t>
    </rPh>
    <rPh sb="6" eb="8">
      <t>キョウカイ</t>
    </rPh>
    <rPh sb="8" eb="11">
      <t>コウフキン</t>
    </rPh>
    <phoneticPr fontId="4"/>
  </si>
  <si>
    <t>福利厚生費</t>
    <rPh sb="0" eb="2">
      <t>フクリ</t>
    </rPh>
    <rPh sb="2" eb="5">
      <t>コウセイヒ</t>
    </rPh>
    <phoneticPr fontId="4"/>
  </si>
  <si>
    <t>前受金</t>
    <rPh sb="0" eb="3">
      <t>マエウケキン</t>
    </rPh>
    <phoneticPr fontId="4"/>
  </si>
  <si>
    <t>県立体育館</t>
    <rPh sb="0" eb="2">
      <t>ケンリツ</t>
    </rPh>
    <rPh sb="2" eb="4">
      <t>タイイク</t>
    </rPh>
    <rPh sb="4" eb="5">
      <t>カン</t>
    </rPh>
    <phoneticPr fontId="4"/>
  </si>
  <si>
    <t>差異</t>
    <rPh sb="0" eb="2">
      <t>サイ</t>
    </rPh>
    <phoneticPr fontId="4"/>
  </si>
  <si>
    <t>前受金</t>
    <rPh sb="0" eb="3">
      <t>マエウケキン</t>
    </rPh>
    <phoneticPr fontId="4"/>
  </si>
  <si>
    <t>日本スポーツ協会補助金</t>
    <rPh sb="0" eb="2">
      <t>ニホン</t>
    </rPh>
    <rPh sb="6" eb="8">
      <t>キョウカイ</t>
    </rPh>
    <rPh sb="8" eb="11">
      <t>ホジョキン</t>
    </rPh>
    <phoneticPr fontId="4"/>
  </si>
  <si>
    <t>日本スポーツ協会</t>
    <rPh sb="0" eb="2">
      <t>ニホン</t>
    </rPh>
    <rPh sb="6" eb="8">
      <t>キョウカイ</t>
    </rPh>
    <rPh sb="7" eb="8">
      <t>タイキョウ</t>
    </rPh>
    <phoneticPr fontId="4"/>
  </si>
  <si>
    <t>スポーツ指導者研修会委託金</t>
    <rPh sb="4" eb="7">
      <t>シドウシャ</t>
    </rPh>
    <rPh sb="7" eb="10">
      <t>ケンシュウカイ</t>
    </rPh>
    <rPh sb="10" eb="12">
      <t>イタク</t>
    </rPh>
    <rPh sb="12" eb="13">
      <t>キン</t>
    </rPh>
    <phoneticPr fontId="4"/>
  </si>
  <si>
    <t>前受金</t>
    <rPh sb="0" eb="3">
      <t>マエウケキン</t>
    </rPh>
    <phoneticPr fontId="4"/>
  </si>
  <si>
    <t>和歌山税務署他</t>
    <rPh sb="0" eb="3">
      <t>ワカヤマ</t>
    </rPh>
    <rPh sb="3" eb="6">
      <t>ゼイムショ</t>
    </rPh>
    <rPh sb="6" eb="7">
      <t>ホカ</t>
    </rPh>
    <phoneticPr fontId="4"/>
  </si>
  <si>
    <t>ジュニア活性化推進事業補助金</t>
    <rPh sb="4" eb="7">
      <t>カッセイカ</t>
    </rPh>
    <rPh sb="7" eb="9">
      <t>スイシン</t>
    </rPh>
    <rPh sb="9" eb="11">
      <t>ジギョウ</t>
    </rPh>
    <rPh sb="11" eb="14">
      <t>ホジョキン</t>
    </rPh>
    <phoneticPr fontId="4"/>
  </si>
  <si>
    <t>消耗品費</t>
    <rPh sb="0" eb="3">
      <t>ショウモウヒン</t>
    </rPh>
    <rPh sb="3" eb="4">
      <t>ヒ</t>
    </rPh>
    <phoneticPr fontId="4"/>
  </si>
  <si>
    <t>法人会計</t>
    <rPh sb="0" eb="2">
      <t>ホウジン</t>
    </rPh>
    <rPh sb="2" eb="4">
      <t>カイケイ</t>
    </rPh>
    <phoneticPr fontId="4"/>
  </si>
  <si>
    <t>平松隆治</t>
    <rPh sb="0" eb="2">
      <t>ヒラマツ</t>
    </rPh>
    <rPh sb="2" eb="3">
      <t>タカシ</t>
    </rPh>
    <rPh sb="3" eb="4">
      <t>オサム</t>
    </rPh>
    <phoneticPr fontId="4"/>
  </si>
  <si>
    <t>④一般正味財産への振替額</t>
    <rPh sb="1" eb="3">
      <t>イッパン</t>
    </rPh>
    <rPh sb="3" eb="5">
      <t>ショウミ</t>
    </rPh>
    <rPh sb="5" eb="7">
      <t>ザイサン</t>
    </rPh>
    <rPh sb="9" eb="11">
      <t>フリカエ</t>
    </rPh>
    <rPh sb="11" eb="12">
      <t>ガク</t>
    </rPh>
    <phoneticPr fontId="4"/>
  </si>
  <si>
    <t>令 和 ２ 年 度</t>
    <rPh sb="0" eb="1">
      <t>レイ</t>
    </rPh>
    <rPh sb="2" eb="3">
      <t>ワ</t>
    </rPh>
    <rPh sb="6" eb="7">
      <t>トシ</t>
    </rPh>
    <rPh sb="8" eb="9">
      <t>タビ</t>
    </rPh>
    <phoneticPr fontId="6"/>
  </si>
  <si>
    <t>民間補助金</t>
    <rPh sb="0" eb="5">
      <t>ミンカンホジョキン</t>
    </rPh>
    <phoneticPr fontId="4"/>
  </si>
  <si>
    <t>プロジェクター補助金</t>
    <rPh sb="7" eb="10">
      <t>ホジョキン</t>
    </rPh>
    <phoneticPr fontId="4"/>
  </si>
  <si>
    <t>非接触型高性能体温計補助金</t>
    <rPh sb="0" eb="10">
      <t>ヒセッショクガタコウセイノウタイオンケイ</t>
    </rPh>
    <rPh sb="10" eb="13">
      <t>ホジョキン</t>
    </rPh>
    <phoneticPr fontId="4"/>
  </si>
  <si>
    <t>デジタルカメラ補助金</t>
    <rPh sb="7" eb="10">
      <t>ホジョキン</t>
    </rPh>
    <phoneticPr fontId="4"/>
  </si>
  <si>
    <t>ノートパソコン他6件</t>
    <rPh sb="7" eb="8">
      <t>ホカ</t>
    </rPh>
    <rPh sb="9" eb="10">
      <t>ケン</t>
    </rPh>
    <phoneticPr fontId="4"/>
  </si>
  <si>
    <t>クラブアドバイザー事業助成金</t>
    <rPh sb="9" eb="11">
      <t>ジギョウ</t>
    </rPh>
    <rPh sb="11" eb="14">
      <t>ジョセイキン</t>
    </rPh>
    <phoneticPr fontId="4"/>
  </si>
  <si>
    <t>ノートパソコン6台補助金</t>
    <rPh sb="8" eb="9">
      <t>ダイ</t>
    </rPh>
    <rPh sb="9" eb="12">
      <t>ホジョキン</t>
    </rPh>
    <phoneticPr fontId="4"/>
  </si>
  <si>
    <t>ノートパソコン2台補助金</t>
    <rPh sb="8" eb="9">
      <t>ダイ</t>
    </rPh>
    <rPh sb="9" eb="12">
      <t>ホジョキン</t>
    </rPh>
    <phoneticPr fontId="4"/>
  </si>
  <si>
    <t>和歌山セーリングクラブ他</t>
    <rPh sb="0" eb="3">
      <t>ワカヤマ</t>
    </rPh>
    <rPh sb="11" eb="12">
      <t>ホカ</t>
    </rPh>
    <phoneticPr fontId="4"/>
  </si>
  <si>
    <t>ホテルアバローム紀の国他</t>
    <rPh sb="8" eb="9">
      <t>キ</t>
    </rPh>
    <rPh sb="10" eb="11">
      <t>クニ</t>
    </rPh>
    <rPh sb="11" eb="12">
      <t>ホカ</t>
    </rPh>
    <phoneticPr fontId="4"/>
  </si>
  <si>
    <t>③受取補助金等</t>
    <rPh sb="1" eb="6">
      <t>ウケトリホジョキン</t>
    </rPh>
    <rPh sb="6" eb="7">
      <t>ナド</t>
    </rPh>
    <phoneticPr fontId="4"/>
  </si>
  <si>
    <t>公益目的事業補助金返納等として</t>
    <rPh sb="0" eb="2">
      <t>コウエキ</t>
    </rPh>
    <rPh sb="2" eb="4">
      <t>モクテキ</t>
    </rPh>
    <rPh sb="4" eb="6">
      <t>ジギョウ</t>
    </rPh>
    <rPh sb="6" eb="9">
      <t>ホジョキン</t>
    </rPh>
    <rPh sb="9" eb="11">
      <t>ヘンノウ</t>
    </rPh>
    <rPh sb="11" eb="12">
      <t>ナド</t>
    </rPh>
    <phoneticPr fontId="4"/>
  </si>
  <si>
    <t>県ハンドボール協会他</t>
    <rPh sb="0" eb="1">
      <t>ケン</t>
    </rPh>
    <rPh sb="7" eb="9">
      <t>キョウカイ</t>
    </rPh>
    <rPh sb="9" eb="10">
      <t>ホカ</t>
    </rPh>
    <phoneticPr fontId="4"/>
  </si>
  <si>
    <t>法定福利費</t>
    <rPh sb="0" eb="5">
      <t>ホウテイフクリヒ</t>
    </rPh>
    <phoneticPr fontId="4"/>
  </si>
  <si>
    <t>法定福利費</t>
    <rPh sb="0" eb="5">
      <t>ホウテイフクリヒ</t>
    </rPh>
    <phoneticPr fontId="4"/>
  </si>
  <si>
    <t>福利厚生費</t>
    <rPh sb="0" eb="5">
      <t>フクリコウセイヒ</t>
    </rPh>
    <phoneticPr fontId="4"/>
  </si>
  <si>
    <t>県卓球協会他</t>
    <rPh sb="0" eb="1">
      <t>ケン</t>
    </rPh>
    <rPh sb="1" eb="5">
      <t>タッキュウキョウカイ</t>
    </rPh>
    <rPh sb="5" eb="6">
      <t>ホカ</t>
    </rPh>
    <phoneticPr fontId="4"/>
  </si>
  <si>
    <t>地域スポーツクラブ推進体制基盤強化事業委託金</t>
    <rPh sb="0" eb="2">
      <t>チイキ</t>
    </rPh>
    <rPh sb="9" eb="13">
      <t>スイシンタイセイ</t>
    </rPh>
    <rPh sb="13" eb="15">
      <t>キバン</t>
    </rPh>
    <rPh sb="15" eb="17">
      <t>キョウカ</t>
    </rPh>
    <rPh sb="17" eb="19">
      <t>ジギョウ</t>
    </rPh>
    <rPh sb="19" eb="22">
      <t>イタクキン</t>
    </rPh>
    <phoneticPr fontId="4"/>
  </si>
  <si>
    <t>令 和 ４ 年 度</t>
    <rPh sb="0" eb="1">
      <t>レイ</t>
    </rPh>
    <rPh sb="2" eb="3">
      <t>ワ</t>
    </rPh>
    <rPh sb="6" eb="7">
      <t>トシ</t>
    </rPh>
    <rPh sb="8" eb="9">
      <t>タビ</t>
    </rPh>
    <phoneticPr fontId="6"/>
  </si>
  <si>
    <t>支払助成金</t>
    <rPh sb="0" eb="5">
      <t>シハライジョセイキン</t>
    </rPh>
    <phoneticPr fontId="4"/>
  </si>
  <si>
    <t>公益</t>
    <rPh sb="0" eb="2">
      <t>コウエキ</t>
    </rPh>
    <phoneticPr fontId="4"/>
  </si>
  <si>
    <t>収益</t>
    <rPh sb="0" eb="2">
      <t>シュウエキ</t>
    </rPh>
    <phoneticPr fontId="4"/>
  </si>
  <si>
    <t>法人</t>
    <rPh sb="0" eb="2">
      <t>ホウジン</t>
    </rPh>
    <phoneticPr fontId="4"/>
  </si>
  <si>
    <t>広告宣伝費</t>
    <rPh sb="0" eb="2">
      <t>コウコク</t>
    </rPh>
    <rPh sb="2" eb="5">
      <t>センデンヒ</t>
    </rPh>
    <phoneticPr fontId="4"/>
  </si>
  <si>
    <t>R5新</t>
    <rPh sb="2" eb="3">
      <t>シン</t>
    </rPh>
    <phoneticPr fontId="4"/>
  </si>
  <si>
    <t>向井さん</t>
    <rPh sb="0" eb="2">
      <t>ムカイ</t>
    </rPh>
    <phoneticPr fontId="4"/>
  </si>
  <si>
    <t>加藤さん</t>
    <rPh sb="0" eb="2">
      <t>カトウ</t>
    </rPh>
    <phoneticPr fontId="4"/>
  </si>
  <si>
    <t>前田さん</t>
    <rPh sb="0" eb="2">
      <t>マエダ</t>
    </rPh>
    <phoneticPr fontId="4"/>
  </si>
  <si>
    <t>宮本さん</t>
    <rPh sb="0" eb="2">
      <t>ミヤモト</t>
    </rPh>
    <phoneticPr fontId="4"/>
  </si>
  <si>
    <t>ポスタープリンター他5件</t>
    <rPh sb="9" eb="10">
      <t>ホカ</t>
    </rPh>
    <rPh sb="11" eb="12">
      <t>ケン</t>
    </rPh>
    <phoneticPr fontId="4"/>
  </si>
  <si>
    <t>㈱島精機製作所他</t>
    <rPh sb="1" eb="2">
      <t>シマ</t>
    </rPh>
    <rPh sb="2" eb="4">
      <t>セイキ</t>
    </rPh>
    <rPh sb="4" eb="7">
      <t>セイサクショ</t>
    </rPh>
    <rPh sb="7" eb="8">
      <t>ホカ</t>
    </rPh>
    <phoneticPr fontId="4"/>
  </si>
  <si>
    <t>運営管理業務に関する未収分として</t>
    <rPh sb="0" eb="2">
      <t>ウンエイ</t>
    </rPh>
    <rPh sb="2" eb="4">
      <t>カンリ</t>
    </rPh>
    <rPh sb="4" eb="6">
      <t>ギョウム</t>
    </rPh>
    <rPh sb="7" eb="8">
      <t>カン</t>
    </rPh>
    <rPh sb="10" eb="12">
      <t>ミシュウ</t>
    </rPh>
    <rPh sb="12" eb="13">
      <t>ブン</t>
    </rPh>
    <phoneticPr fontId="4"/>
  </si>
  <si>
    <t>収益事業に関する未収分として</t>
    <rPh sb="0" eb="2">
      <t>シュウエキ</t>
    </rPh>
    <rPh sb="2" eb="4">
      <t>ジギョウ</t>
    </rPh>
    <rPh sb="5" eb="6">
      <t>カン</t>
    </rPh>
    <rPh sb="8" eb="10">
      <t>ミシュウ</t>
    </rPh>
    <rPh sb="10" eb="11">
      <t>ブン</t>
    </rPh>
    <phoneticPr fontId="4"/>
  </si>
  <si>
    <t>ＮＡＳハードディスク補助金</t>
    <rPh sb="10" eb="13">
      <t>ホジョキン</t>
    </rPh>
    <phoneticPr fontId="4"/>
  </si>
  <si>
    <t>令和　５年　３月３１日現在</t>
    <phoneticPr fontId="4"/>
  </si>
  <si>
    <t>令和　５年　３月３１日現在</t>
    <rPh sb="0" eb="2">
      <t>レイワ</t>
    </rPh>
    <rPh sb="4" eb="5">
      <t>ネン</t>
    </rPh>
    <rPh sb="7" eb="8">
      <t>ガツ</t>
    </rPh>
    <rPh sb="10" eb="11">
      <t>ニチ</t>
    </rPh>
    <rPh sb="11" eb="13">
      <t>ゲンザイ</t>
    </rPh>
    <phoneticPr fontId="4"/>
  </si>
  <si>
    <t>令和　４年　４月　１日から令和　５年　３月３１日まで</t>
    <rPh sb="0" eb="2">
      <t>レイワ</t>
    </rPh>
    <rPh sb="4" eb="5">
      <t>ネン</t>
    </rPh>
    <rPh sb="7" eb="8">
      <t>ガツ</t>
    </rPh>
    <rPh sb="10" eb="11">
      <t>ニチ</t>
    </rPh>
    <rPh sb="13" eb="15">
      <t>レイワ</t>
    </rPh>
    <rPh sb="17" eb="18">
      <t>ネン</t>
    </rPh>
    <rPh sb="20" eb="21">
      <t>ガツ</t>
    </rPh>
    <rPh sb="23" eb="24">
      <t>ニチ</t>
    </rPh>
    <phoneticPr fontId="4"/>
  </si>
  <si>
    <t>令和　５年　４月　１日から令和　６年　３月３１日まで</t>
    <rPh sb="0" eb="2">
      <t>レイワ</t>
    </rPh>
    <rPh sb="4" eb="5">
      <t>ネン</t>
    </rPh>
    <rPh sb="7" eb="8">
      <t>ガツ</t>
    </rPh>
    <rPh sb="10" eb="11">
      <t>ニチ</t>
    </rPh>
    <rPh sb="13" eb="14">
      <t>レイ</t>
    </rPh>
    <rPh sb="14" eb="15">
      <t>ワ</t>
    </rPh>
    <rPh sb="17" eb="18">
      <t>ネン</t>
    </rPh>
    <rPh sb="20" eb="21">
      <t>ガツ</t>
    </rPh>
    <rPh sb="23" eb="24">
      <t>ニチ</t>
    </rPh>
    <phoneticPr fontId="4"/>
  </si>
  <si>
    <t>ｽﾎﾟｰﾂ少年団組織整備強化費助成金</t>
    <rPh sb="5" eb="8">
      <t>ショウネンダン</t>
    </rPh>
    <rPh sb="8" eb="10">
      <t>ソシキ</t>
    </rPh>
    <rPh sb="10" eb="12">
      <t>セイビ</t>
    </rPh>
    <rPh sb="12" eb="14">
      <t>キョウカ</t>
    </rPh>
    <rPh sb="14" eb="16">
      <t>ジギョウヒ</t>
    </rPh>
    <rPh sb="15" eb="17">
      <t>ジョセイ</t>
    </rPh>
    <rPh sb="17" eb="18">
      <t>キン</t>
    </rPh>
    <phoneticPr fontId="4"/>
  </si>
  <si>
    <t>ｽﾎﾟｰﾂ少年団ブロック大会助成金</t>
    <rPh sb="5" eb="8">
      <t>ショウネンダン</t>
    </rPh>
    <rPh sb="11" eb="13">
      <t>タイカイ</t>
    </rPh>
    <rPh sb="13" eb="16">
      <t>ジョセイキン</t>
    </rPh>
    <rPh sb="15" eb="16">
      <t>キン</t>
    </rPh>
    <rPh sb="16" eb="17">
      <t>キン</t>
    </rPh>
    <phoneticPr fontId="4"/>
  </si>
  <si>
    <t>スポーツ少年大会参加者旅費補助金</t>
    <rPh sb="4" eb="6">
      <t>ショウネン</t>
    </rPh>
    <rPh sb="6" eb="8">
      <t>タイカイ</t>
    </rPh>
    <rPh sb="8" eb="11">
      <t>サンカシャ</t>
    </rPh>
    <rPh sb="11" eb="13">
      <t>リョヒ</t>
    </rPh>
    <rPh sb="13" eb="16">
      <t>ホジョキン</t>
    </rPh>
    <phoneticPr fontId="4"/>
  </si>
  <si>
    <t>スポーツ少年団リーダー連絡会補助金</t>
    <rPh sb="4" eb="7">
      <t>ショウネンダン</t>
    </rPh>
    <rPh sb="11" eb="14">
      <t>レンラクカイ</t>
    </rPh>
    <rPh sb="14" eb="17">
      <t>ホジョキン</t>
    </rPh>
    <phoneticPr fontId="4"/>
  </si>
  <si>
    <t>支払助成金</t>
    <rPh sb="0" eb="2">
      <t>シハライ</t>
    </rPh>
    <rPh sb="2" eb="5">
      <t>ジョセイキン</t>
    </rPh>
    <phoneticPr fontId="4"/>
  </si>
  <si>
    <t>　　　公益社団法人　和歌山県体育協会</t>
    <rPh sb="3" eb="5">
      <t>コウエキ</t>
    </rPh>
    <rPh sb="5" eb="9">
      <t>シャダンホウジン</t>
    </rPh>
    <rPh sb="10" eb="14">
      <t>ワカヤマケン</t>
    </rPh>
    <rPh sb="14" eb="16">
      <t>タイイク</t>
    </rPh>
    <rPh sb="16" eb="18">
      <t>キョウカイ</t>
    </rPh>
    <phoneticPr fontId="6"/>
  </si>
  <si>
    <t>３月分源泉所得税等</t>
    <rPh sb="1" eb="3">
      <t>ガツブン</t>
    </rPh>
    <rPh sb="3" eb="5">
      <t>ゲンセン</t>
    </rPh>
    <rPh sb="5" eb="7">
      <t>ショトク</t>
    </rPh>
    <rPh sb="7" eb="8">
      <t>ゼイ</t>
    </rPh>
    <rPh sb="8" eb="9">
      <t>ナド</t>
    </rPh>
    <phoneticPr fontId="4"/>
  </si>
  <si>
    <t>令和４年度ライフル射撃場利用券代</t>
    <rPh sb="0" eb="2">
      <t>レイワ</t>
    </rPh>
    <rPh sb="3" eb="5">
      <t>ネンド</t>
    </rPh>
    <rPh sb="9" eb="11">
      <t>シャゲキ</t>
    </rPh>
    <rPh sb="11" eb="12">
      <t>バ</t>
    </rPh>
    <rPh sb="12" eb="14">
      <t>リヨウ</t>
    </rPh>
    <rPh sb="14" eb="15">
      <t>ケン</t>
    </rPh>
    <rPh sb="15" eb="16">
      <t>ダイ</t>
    </rPh>
    <phoneticPr fontId="4"/>
  </si>
  <si>
    <t>当年度予算額</t>
    <rPh sb="0" eb="3">
      <t>トウネンド</t>
    </rPh>
    <rPh sb="3" eb="6">
      <t>ヨサンガク</t>
    </rPh>
    <phoneticPr fontId="4"/>
  </si>
  <si>
    <t>資料第３号</t>
    <rPh sb="0" eb="2">
      <t>シリョウ</t>
    </rPh>
    <rPh sb="2" eb="3">
      <t>ダイ</t>
    </rPh>
    <rPh sb="4" eb="5">
      <t>ゴウ</t>
    </rPh>
    <phoneticPr fontId="22"/>
  </si>
  <si>
    <t>決　　算　　報　　告　　書　（案）</t>
    <rPh sb="0" eb="1">
      <t>ケツ</t>
    </rPh>
    <rPh sb="3" eb="4">
      <t>ザン</t>
    </rPh>
    <rPh sb="6" eb="7">
      <t>ホウ</t>
    </rPh>
    <rPh sb="9" eb="10">
      <t>コク</t>
    </rPh>
    <rPh sb="12" eb="13">
      <t>ショ</t>
    </rPh>
    <rPh sb="15" eb="16">
      <t>アン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</si>
</sst>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_);[Red]\(#,##0\)"/>
  </numFmts>
  <fonts count="23">
    <font>
      <sz val="11"/>
      <name val="ＭＳ 明朝"/>
      <family val="1"/>
      <charset val="128"/>
    </font>
    <font>
      <sz val="11"/>
      <name val="ＭＳ 明朝"/>
      <family val="1"/>
      <charset val="128"/>
    </font>
    <font>
      <sz val="11"/>
      <name val="ＭＳ 明朝"/>
      <family val="1"/>
      <charset val="128"/>
    </font>
    <font>
      <sz val="11"/>
      <name val="ＭＳ Ｐゴシック"/>
      <family val="3"/>
      <charset val="128"/>
    </font>
    <font>
      <sz val="6"/>
      <name val="ＭＳ 明朝"/>
      <family val="1"/>
      <charset val="128"/>
    </font>
    <font>
      <b/>
      <u/>
      <sz val="18"/>
      <name val="ＭＳ Ｐ明朝"/>
      <family val="1"/>
      <charset val="128"/>
    </font>
    <font>
      <sz val="6"/>
      <name val="ＭＳ Ｐゴシック"/>
      <family val="3"/>
      <charset val="128"/>
    </font>
    <font>
      <sz val="11"/>
      <name val="ＭＳ Ｐ明朝"/>
      <family val="1"/>
      <charset val="128"/>
    </font>
    <font>
      <sz val="9"/>
      <name val="ＭＳ 明朝"/>
      <family val="1"/>
      <charset val="128"/>
    </font>
    <font>
      <b/>
      <u/>
      <sz val="18"/>
      <name val="ＭＳ 明朝"/>
      <family val="1"/>
      <charset val="128"/>
    </font>
    <font>
      <sz val="10"/>
      <name val="ＭＳ 明朝"/>
      <family val="1"/>
      <charset val="128"/>
    </font>
    <font>
      <sz val="10"/>
      <name val="ＭＳ Ｐ明朝"/>
      <family val="1"/>
      <charset val="128"/>
    </font>
    <font>
      <sz val="8"/>
      <name val="ＭＳ Ｐ明朝"/>
      <family val="1"/>
      <charset val="128"/>
    </font>
    <font>
      <sz val="9"/>
      <name val="ＭＳ Ｐ明朝"/>
      <family val="1"/>
      <charset val="128"/>
    </font>
    <font>
      <sz val="18"/>
      <name val="ＭＳ Ｐゴシック"/>
      <family val="3"/>
      <charset val="128"/>
    </font>
    <font>
      <sz val="26"/>
      <name val="ＭＳ Ｐゴシック"/>
      <family val="3"/>
      <charset val="128"/>
    </font>
    <font>
      <sz val="24"/>
      <name val="ＭＳ Ｐゴシック"/>
      <family val="3"/>
      <charset val="128"/>
    </font>
    <font>
      <sz val="12"/>
      <name val="ＭＳ 明朝"/>
      <family val="1"/>
      <charset val="128"/>
    </font>
    <font>
      <sz val="18"/>
      <name val="ＭＳ 明朝"/>
      <family val="1"/>
      <charset val="128"/>
    </font>
    <font>
      <sz val="22"/>
      <name val="HG正楷書体-PRO"/>
      <family val="4"/>
      <charset val="128"/>
    </font>
    <font>
      <sz val="11"/>
      <color rgb="FFFF0000"/>
      <name val="ＭＳ Ｐ明朝"/>
      <family val="1"/>
      <charset val="128"/>
    </font>
    <font>
      <sz val="14"/>
      <name val="HG丸ｺﾞｼｯｸM-PRO"/>
      <family val="3"/>
      <charset val="128"/>
    </font>
    <font>
      <sz val="6"/>
      <name val="ＭＳ 明朝"/>
      <family val="2"/>
      <charset val="12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499984740745262"/>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top/>
      <bottom style="dashed">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cellStyleXfs>
  <cellXfs count="492">
    <xf numFmtId="0" fontId="0" fillId="0" borderId="0" xfId="0">
      <alignment vertical="center"/>
    </xf>
    <xf numFmtId="0" fontId="7" fillId="0" borderId="0" xfId="2" applyFont="1" applyAlignment="1">
      <alignment vertical="center"/>
    </xf>
    <xf numFmtId="176" fontId="0" fillId="0" borderId="0" xfId="0" applyNumberFormat="1">
      <alignmen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vertical="center"/>
    </xf>
    <xf numFmtId="0" fontId="7" fillId="0" borderId="0" xfId="2" applyFont="1" applyAlignment="1">
      <alignment horizontal="center" vertical="center"/>
    </xf>
    <xf numFmtId="38" fontId="7" fillId="0" borderId="0" xfId="2" applyNumberFormat="1" applyFont="1" applyAlignment="1">
      <alignment vertical="center"/>
    </xf>
    <xf numFmtId="0" fontId="7" fillId="0" borderId="0" xfId="2" quotePrefix="1" applyFont="1" applyAlignment="1">
      <alignment horizontal="center" vertical="center"/>
    </xf>
    <xf numFmtId="0" fontId="2" fillId="0" borderId="0" xfId="0" applyFont="1">
      <alignment vertical="center"/>
    </xf>
    <xf numFmtId="0" fontId="0" fillId="0" borderId="5" xfId="0" applyBorder="1">
      <alignment vertical="center"/>
    </xf>
    <xf numFmtId="0" fontId="8" fillId="0" borderId="0" xfId="0" applyFont="1">
      <alignment vertical="center"/>
    </xf>
    <xf numFmtId="0" fontId="8" fillId="0" borderId="5" xfId="0" applyFont="1" applyBorder="1">
      <alignment vertical="center"/>
    </xf>
    <xf numFmtId="0" fontId="2" fillId="0" borderId="0" xfId="0" applyFont="1" applyAlignment="1">
      <alignment horizontal="left" vertical="center"/>
    </xf>
    <xf numFmtId="0" fontId="11" fillId="0" borderId="0" xfId="2" applyFont="1" applyAlignment="1">
      <alignment vertical="center"/>
    </xf>
    <xf numFmtId="0" fontId="0" fillId="0" borderId="0" xfId="0" applyAlignment="1">
      <alignment horizontal="center" vertical="center"/>
    </xf>
    <xf numFmtId="0" fontId="7" fillId="0" borderId="0" xfId="2" applyFont="1" applyAlignment="1">
      <alignment horizontal="left" vertical="center"/>
    </xf>
    <xf numFmtId="0" fontId="0" fillId="0" borderId="0" xfId="0" applyAlignment="1">
      <alignment horizontal="right" vertical="center"/>
    </xf>
    <xf numFmtId="0" fontId="7" fillId="0" borderId="5" xfId="2" applyFont="1" applyBorder="1" applyAlignment="1">
      <alignment vertical="center" wrapText="1"/>
    </xf>
    <xf numFmtId="0" fontId="11" fillId="0" borderId="0" xfId="2" applyFont="1" applyAlignment="1">
      <alignment vertical="center" wrapText="1"/>
    </xf>
    <xf numFmtId="0" fontId="11" fillId="0" borderId="5" xfId="2" applyFont="1" applyBorder="1" applyAlignment="1">
      <alignment vertical="center" wrapText="1"/>
    </xf>
    <xf numFmtId="176" fontId="7" fillId="0" borderId="0" xfId="1" applyNumberFormat="1" applyFont="1" applyFill="1" applyBorder="1" applyAlignment="1">
      <alignment vertical="center"/>
    </xf>
    <xf numFmtId="0" fontId="5" fillId="0" borderId="0" xfId="2" applyFont="1" applyAlignment="1">
      <alignment horizontal="center"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176" fontId="0" fillId="0" borderId="0" xfId="0" applyNumberFormat="1" applyAlignment="1">
      <alignment horizontal="center" vertical="center"/>
    </xf>
    <xf numFmtId="176" fontId="7" fillId="0" borderId="4" xfId="2" applyNumberFormat="1" applyFont="1" applyBorder="1" applyAlignment="1">
      <alignment vertical="center"/>
    </xf>
    <xf numFmtId="176" fontId="7" fillId="0" borderId="5" xfId="1" applyNumberFormat="1" applyFont="1" applyFill="1" applyBorder="1" applyAlignment="1">
      <alignment vertical="center"/>
    </xf>
    <xf numFmtId="176" fontId="7" fillId="0" borderId="9" xfId="2" applyNumberFormat="1" applyFont="1" applyBorder="1" applyAlignment="1">
      <alignment vertical="center"/>
    </xf>
    <xf numFmtId="176" fontId="7" fillId="0" borderId="10" xfId="1" applyNumberFormat="1" applyFont="1" applyFill="1" applyBorder="1" applyAlignment="1">
      <alignment vertical="center"/>
    </xf>
    <xf numFmtId="176" fontId="7" fillId="0" borderId="11" xfId="1" applyNumberFormat="1" applyFont="1" applyFill="1" applyBorder="1" applyAlignment="1">
      <alignment vertical="center"/>
    </xf>
    <xf numFmtId="176" fontId="7" fillId="0" borderId="0" xfId="2" applyNumberFormat="1" applyFont="1" applyAlignment="1">
      <alignment vertical="center"/>
    </xf>
    <xf numFmtId="176" fontId="7" fillId="0" borderId="0" xfId="1" applyNumberFormat="1" applyFont="1" applyFill="1" applyAlignment="1">
      <alignment vertical="center"/>
    </xf>
    <xf numFmtId="176" fontId="7" fillId="0" borderId="6" xfId="2" applyNumberFormat="1" applyFont="1" applyBorder="1" applyAlignment="1">
      <alignment vertical="center"/>
    </xf>
    <xf numFmtId="176" fontId="7" fillId="0" borderId="8" xfId="1" applyNumberFormat="1" applyFont="1" applyFill="1" applyBorder="1" applyAlignment="1">
      <alignment vertical="center"/>
    </xf>
    <xf numFmtId="176" fontId="7" fillId="0" borderId="7" xfId="1" applyNumberFormat="1" applyFont="1" applyFill="1" applyBorder="1" applyAlignment="1">
      <alignment vertical="center"/>
    </xf>
    <xf numFmtId="176" fontId="7" fillId="0" borderId="9" xfId="1" applyNumberFormat="1" applyFont="1" applyFill="1" applyBorder="1" applyAlignment="1">
      <alignment vertical="center"/>
    </xf>
    <xf numFmtId="176" fontId="7" fillId="0" borderId="12" xfId="2" applyNumberFormat="1" applyFont="1" applyBorder="1" applyAlignment="1">
      <alignment vertical="center"/>
    </xf>
    <xf numFmtId="176" fontId="7" fillId="0" borderId="13" xfId="1" applyNumberFormat="1" applyFont="1" applyFill="1" applyBorder="1" applyAlignment="1">
      <alignment vertical="center"/>
    </xf>
    <xf numFmtId="176" fontId="7" fillId="0" borderId="14" xfId="1" applyNumberFormat="1" applyFont="1" applyFill="1" applyBorder="1" applyAlignment="1">
      <alignment vertical="center"/>
    </xf>
    <xf numFmtId="176" fontId="7" fillId="0" borderId="12" xfId="1" applyNumberFormat="1" applyFont="1" applyFill="1" applyBorder="1" applyAlignment="1">
      <alignment vertical="center"/>
    </xf>
    <xf numFmtId="176" fontId="7" fillId="0" borderId="2" xfId="1" applyNumberFormat="1" applyFont="1" applyFill="1" applyBorder="1" applyAlignment="1">
      <alignment vertical="center"/>
    </xf>
    <xf numFmtId="176" fontId="7" fillId="0" borderId="3" xfId="1" applyNumberFormat="1" applyFont="1" applyFill="1" applyBorder="1" applyAlignment="1">
      <alignment vertical="center"/>
    </xf>
    <xf numFmtId="0" fontId="7" fillId="0" borderId="6" xfId="2" applyFont="1" applyBorder="1" applyAlignment="1">
      <alignment vertical="center"/>
    </xf>
    <xf numFmtId="0" fontId="7" fillId="0" borderId="7" xfId="2" applyFont="1" applyBorder="1" applyAlignment="1">
      <alignment vertical="center"/>
    </xf>
    <xf numFmtId="38" fontId="7" fillId="0" borderId="0" xfId="1" applyFont="1" applyFill="1" applyBorder="1" applyAlignment="1">
      <alignment vertical="center"/>
    </xf>
    <xf numFmtId="38" fontId="7" fillId="0" borderId="0" xfId="1" applyFont="1" applyFill="1" applyAlignment="1">
      <alignment vertical="center"/>
    </xf>
    <xf numFmtId="38" fontId="7" fillId="0" borderId="5" xfId="1" applyFont="1" applyFill="1" applyBorder="1" applyAlignment="1">
      <alignment vertical="center"/>
    </xf>
    <xf numFmtId="0" fontId="7" fillId="0" borderId="9" xfId="2" applyFont="1" applyBorder="1" applyAlignment="1">
      <alignment vertical="center"/>
    </xf>
    <xf numFmtId="38" fontId="7" fillId="0" borderId="11" xfId="1" applyFont="1" applyFill="1" applyBorder="1" applyAlignment="1">
      <alignment vertical="center"/>
    </xf>
    <xf numFmtId="38" fontId="7" fillId="0" borderId="10" xfId="1" applyFont="1" applyFill="1" applyBorder="1" applyAlignment="1">
      <alignment vertical="center"/>
    </xf>
    <xf numFmtId="38" fontId="7" fillId="0" borderId="2" xfId="1" applyFont="1" applyFill="1" applyBorder="1" applyAlignment="1">
      <alignment vertical="center"/>
    </xf>
    <xf numFmtId="176" fontId="7" fillId="0" borderId="10" xfId="1" applyNumberFormat="1" applyFont="1" applyFill="1" applyBorder="1" applyAlignment="1">
      <alignment horizontal="right" vertical="center"/>
    </xf>
    <xf numFmtId="38" fontId="7" fillId="0" borderId="14" xfId="1" applyFont="1" applyFill="1" applyBorder="1" applyAlignment="1">
      <alignment vertical="center"/>
    </xf>
    <xf numFmtId="38" fontId="7" fillId="0" borderId="13" xfId="1" applyFont="1" applyFill="1" applyBorder="1" applyAlignment="1">
      <alignment vertical="center"/>
    </xf>
    <xf numFmtId="0" fontId="7" fillId="0" borderId="1" xfId="2" applyFont="1" applyBorder="1" applyAlignment="1">
      <alignment vertical="center"/>
    </xf>
    <xf numFmtId="38" fontId="7" fillId="0" borderId="3" xfId="1" applyFont="1" applyFill="1" applyBorder="1" applyAlignment="1">
      <alignment vertical="center"/>
    </xf>
    <xf numFmtId="38" fontId="7" fillId="0" borderId="7" xfId="1" applyFont="1" applyFill="1" applyBorder="1" applyAlignment="1">
      <alignment vertical="center"/>
    </xf>
    <xf numFmtId="38" fontId="7" fillId="0" borderId="8" xfId="1" applyFont="1" applyFill="1" applyBorder="1" applyAlignment="1">
      <alignment vertical="center"/>
    </xf>
    <xf numFmtId="0" fontId="7" fillId="0" borderId="5"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xf numFmtId="0" fontId="9"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lignment vertical="center"/>
    </xf>
    <xf numFmtId="0" fontId="0" fillId="0" borderId="0" xfId="0" quotePrefix="1" applyAlignment="1">
      <alignment horizontal="center" vertical="center"/>
    </xf>
    <xf numFmtId="0" fontId="8" fillId="0" borderId="0" xfId="0" applyFont="1" applyAlignment="1">
      <alignment vertical="center" shrinkToFit="1"/>
    </xf>
    <xf numFmtId="0" fontId="2" fillId="0" borderId="5" xfId="0" applyFont="1" applyBorder="1">
      <alignment vertical="center"/>
    </xf>
    <xf numFmtId="0" fontId="10" fillId="0" borderId="0" xfId="0" applyFont="1" applyAlignment="1">
      <alignment vertical="center" shrinkToFit="1"/>
    </xf>
    <xf numFmtId="0" fontId="10" fillId="0" borderId="5" xfId="0" applyFont="1" applyBorder="1" applyAlignment="1">
      <alignment vertical="center" shrinkToFit="1"/>
    </xf>
    <xf numFmtId="0" fontId="0" fillId="0" borderId="0" xfId="0" applyAlignment="1">
      <alignment horizontal="left" vertical="center"/>
    </xf>
    <xf numFmtId="0" fontId="1"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7" fillId="0" borderId="0" xfId="2" applyFont="1" applyAlignment="1">
      <alignment vertical="center" wrapText="1"/>
    </xf>
    <xf numFmtId="0" fontId="0" fillId="0" borderId="0" xfId="0" applyAlignment="1">
      <alignment vertical="center" shrinkToFit="1"/>
    </xf>
    <xf numFmtId="0" fontId="2" fillId="0" borderId="5" xfId="0" applyFont="1" applyBorder="1" applyAlignment="1">
      <alignment vertical="center" shrinkToFit="1"/>
    </xf>
    <xf numFmtId="0" fontId="2" fillId="0" borderId="0" xfId="0" applyFont="1" applyAlignment="1">
      <alignment vertical="center" shrinkToFit="1"/>
    </xf>
    <xf numFmtId="176" fontId="7" fillId="0" borderId="4" xfId="1" applyNumberFormat="1" applyFont="1" applyFill="1" applyBorder="1" applyAlignment="1">
      <alignment vertical="center"/>
    </xf>
    <xf numFmtId="176" fontId="7" fillId="0" borderId="6" xfId="1" applyNumberFormat="1" applyFont="1" applyFill="1" applyBorder="1" applyAlignment="1">
      <alignment vertical="center"/>
    </xf>
    <xf numFmtId="176" fontId="7" fillId="0" borderId="0" xfId="1" applyNumberFormat="1" applyFont="1" applyFill="1" applyBorder="1" applyAlignment="1">
      <alignment vertical="center" shrinkToFit="1"/>
    </xf>
    <xf numFmtId="176" fontId="7" fillId="0" borderId="10" xfId="1" applyNumberFormat="1" applyFont="1" applyFill="1" applyBorder="1" applyAlignment="1">
      <alignment vertical="center" shrinkToFit="1"/>
    </xf>
    <xf numFmtId="176" fontId="7" fillId="0" borderId="13" xfId="1" applyNumberFormat="1" applyFont="1" applyFill="1" applyBorder="1" applyAlignment="1">
      <alignment vertical="center" shrinkToFit="1"/>
    </xf>
    <xf numFmtId="176" fontId="7" fillId="0" borderId="7" xfId="1" applyNumberFormat="1" applyFont="1" applyFill="1" applyBorder="1" applyAlignment="1">
      <alignment vertical="center" shrinkToFit="1"/>
    </xf>
    <xf numFmtId="38" fontId="7" fillId="0" borderId="0" xfId="1" applyFont="1" applyFill="1" applyBorder="1" applyAlignment="1">
      <alignment vertical="center" shrinkToFit="1"/>
    </xf>
    <xf numFmtId="38" fontId="7" fillId="0" borderId="0" xfId="1" applyFont="1" applyFill="1" applyAlignment="1">
      <alignment vertical="center" shrinkToFit="1"/>
    </xf>
    <xf numFmtId="0" fontId="1" fillId="0" borderId="0" xfId="0" applyFont="1" applyAlignment="1">
      <alignment horizontal="left" vertical="center"/>
    </xf>
    <xf numFmtId="0" fontId="1" fillId="0" borderId="5" xfId="0" applyFont="1" applyBorder="1">
      <alignment vertical="center"/>
    </xf>
    <xf numFmtId="176" fontId="0" fillId="0" borderId="0" xfId="0" applyNumberFormat="1" applyAlignment="1">
      <alignment vertical="center" shrinkToFit="1"/>
    </xf>
    <xf numFmtId="176" fontId="0" fillId="0" borderId="0" xfId="0" applyNumberFormat="1" applyAlignment="1">
      <alignment horizontal="center" vertical="center" shrinkToFit="1"/>
    </xf>
    <xf numFmtId="176" fontId="1" fillId="0" borderId="10"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6" xfId="0" applyNumberFormat="1" applyFont="1" applyBorder="1">
      <alignment vertical="center"/>
    </xf>
    <xf numFmtId="176" fontId="1" fillId="0" borderId="8" xfId="0" applyNumberFormat="1" applyFont="1" applyBorder="1">
      <alignment vertical="center"/>
    </xf>
    <xf numFmtId="176" fontId="1" fillId="0" borderId="7" xfId="0" applyNumberFormat="1" applyFon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6" fontId="0" fillId="0" borderId="7" xfId="0" applyNumberFormat="1" applyBorder="1" applyAlignment="1">
      <alignment horizontal="center" vertical="center"/>
    </xf>
    <xf numFmtId="38" fontId="7" fillId="0" borderId="0" xfId="1" applyFont="1" applyFill="1" applyAlignment="1">
      <alignment horizontal="center" vertical="center"/>
    </xf>
    <xf numFmtId="0" fontId="7" fillId="0" borderId="16" xfId="2" applyFont="1" applyBorder="1" applyAlignment="1">
      <alignment vertical="center"/>
    </xf>
    <xf numFmtId="38" fontId="7" fillId="0" borderId="18" xfId="2" applyNumberFormat="1" applyFont="1" applyBorder="1" applyAlignment="1">
      <alignment vertical="center"/>
    </xf>
    <xf numFmtId="0" fontId="7" fillId="0" borderId="8" xfId="2" applyFont="1" applyBorder="1" applyAlignment="1">
      <alignment vertical="center"/>
    </xf>
    <xf numFmtId="0" fontId="7" fillId="0" borderId="7" xfId="2" applyFont="1" applyBorder="1" applyAlignment="1">
      <alignment horizontal="center" vertical="center"/>
    </xf>
    <xf numFmtId="0" fontId="1" fillId="0" borderId="0" xfId="0" applyFont="1" applyAlignment="1">
      <alignment vertical="center" shrinkToFit="1"/>
    </xf>
    <xf numFmtId="0" fontId="1" fillId="0" borderId="5" xfId="0" applyFont="1" applyBorder="1" applyAlignment="1">
      <alignment vertical="center"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6" fontId="0" fillId="0" borderId="11" xfId="0" applyNumberFormat="1" applyBorder="1" applyAlignment="1">
      <alignment horizontal="center" vertical="center"/>
    </xf>
    <xf numFmtId="0" fontId="12" fillId="0" borderId="0" xfId="2" applyFont="1" applyAlignment="1">
      <alignment horizontal="center" vertical="center" shrinkToFit="1"/>
    </xf>
    <xf numFmtId="176" fontId="1" fillId="0" borderId="0" xfId="4" applyNumberFormat="1" applyFont="1" applyFill="1" applyAlignment="1">
      <alignment vertical="center" shrinkToFit="1"/>
    </xf>
    <xf numFmtId="38" fontId="7" fillId="0" borderId="0" xfId="4" applyFont="1" applyBorder="1" applyAlignment="1">
      <alignment vertical="center"/>
    </xf>
    <xf numFmtId="38" fontId="7" fillId="0" borderId="5" xfId="4" applyFont="1" applyBorder="1" applyAlignment="1">
      <alignment vertical="center"/>
    </xf>
    <xf numFmtId="38" fontId="7" fillId="0" borderId="0" xfId="4" applyFont="1" applyAlignment="1">
      <alignment vertical="center"/>
    </xf>
    <xf numFmtId="38" fontId="7" fillId="0" borderId="0" xfId="4" applyFont="1" applyBorder="1" applyAlignment="1">
      <alignment horizontal="right" vertical="center"/>
    </xf>
    <xf numFmtId="38" fontId="7" fillId="0" borderId="7" xfId="4" applyFont="1" applyBorder="1" applyAlignment="1">
      <alignment vertical="center"/>
    </xf>
    <xf numFmtId="38" fontId="7" fillId="0" borderId="8" xfId="4" applyFont="1" applyBorder="1" applyAlignment="1">
      <alignment vertical="center"/>
    </xf>
    <xf numFmtId="38" fontId="7" fillId="0" borderId="10" xfId="4" applyFont="1" applyBorder="1" applyAlignment="1">
      <alignment vertical="center"/>
    </xf>
    <xf numFmtId="38" fontId="7" fillId="0" borderId="11" xfId="4" applyFont="1" applyBorder="1" applyAlignment="1">
      <alignment vertical="center"/>
    </xf>
    <xf numFmtId="38" fontId="7" fillId="0" borderId="0" xfId="4" applyFont="1" applyFill="1" applyBorder="1" applyAlignment="1">
      <alignment vertical="center"/>
    </xf>
    <xf numFmtId="38" fontId="7" fillId="0" borderId="7" xfId="4" applyFont="1" applyBorder="1" applyAlignment="1">
      <alignment horizontal="right" vertical="center"/>
    </xf>
    <xf numFmtId="0" fontId="13" fillId="0" borderId="0" xfId="2" applyFont="1" applyAlignment="1">
      <alignment vertical="center" wrapText="1" shrinkToFit="1"/>
    </xf>
    <xf numFmtId="0" fontId="13" fillId="0" borderId="5" xfId="2" applyFont="1" applyBorder="1" applyAlignment="1">
      <alignment vertical="center" wrapText="1" shrinkToFit="1"/>
    </xf>
    <xf numFmtId="0" fontId="12" fillId="0" borderId="17" xfId="2" applyFont="1" applyBorder="1" applyAlignment="1">
      <alignment vertical="center" shrinkToFit="1"/>
    </xf>
    <xf numFmtId="0" fontId="12" fillId="0" borderId="0" xfId="2" applyFont="1" applyAlignment="1">
      <alignment vertical="center" shrinkToFit="1"/>
    </xf>
    <xf numFmtId="0" fontId="0" fillId="0" borderId="0" xfId="0" quotePrefix="1">
      <alignment vertical="center"/>
    </xf>
    <xf numFmtId="38" fontId="7" fillId="0" borderId="4"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11" xfId="1" applyFont="1" applyFill="1" applyBorder="1" applyAlignment="1">
      <alignment vertical="center" shrinkToFit="1"/>
    </xf>
    <xf numFmtId="0" fontId="3" fillId="0" borderId="0" xfId="5" applyAlignment="1">
      <alignment vertical="center"/>
    </xf>
    <xf numFmtId="0" fontId="15" fillId="0" borderId="0" xfId="5" applyFont="1"/>
    <xf numFmtId="0" fontId="16" fillId="0" borderId="0" xfId="5" applyFont="1" applyAlignment="1">
      <alignment horizontal="center"/>
    </xf>
    <xf numFmtId="0" fontId="3" fillId="0" borderId="0" xfId="5"/>
    <xf numFmtId="0" fontId="17" fillId="0" borderId="0" xfId="5" applyFont="1"/>
    <xf numFmtId="0" fontId="17" fillId="0" borderId="0" xfId="5" applyFont="1" applyAlignment="1">
      <alignment horizontal="center" vertical="center"/>
    </xf>
    <xf numFmtId="0" fontId="17" fillId="0" borderId="0" xfId="5" applyFont="1" applyAlignment="1">
      <alignment horizontal="left" vertical="center"/>
    </xf>
    <xf numFmtId="0" fontId="17" fillId="0" borderId="19" xfId="5" applyFont="1" applyBorder="1"/>
    <xf numFmtId="0" fontId="17" fillId="0" borderId="19" xfId="5" applyFont="1" applyBorder="1" applyAlignment="1">
      <alignment horizontal="left" vertical="center"/>
    </xf>
    <xf numFmtId="0" fontId="17" fillId="0" borderId="20" xfId="5" applyFont="1" applyBorder="1"/>
    <xf numFmtId="0" fontId="3" fillId="0" borderId="0" xfId="5" applyAlignment="1">
      <alignment horizontal="center" vertical="center"/>
    </xf>
    <xf numFmtId="0" fontId="3" fillId="0" borderId="0" xfId="5" applyAlignment="1">
      <alignment horizontal="center"/>
    </xf>
    <xf numFmtId="0" fontId="3" fillId="0" borderId="0" xfId="5" applyAlignment="1">
      <alignment horizontal="distributed" vertical="center"/>
    </xf>
    <xf numFmtId="0" fontId="18" fillId="0" borderId="0" xfId="5" applyFont="1" applyAlignment="1">
      <alignment horizontal="left"/>
    </xf>
    <xf numFmtId="0" fontId="17" fillId="0" borderId="0" xfId="5" applyFont="1" applyAlignment="1">
      <alignment vertical="center"/>
    </xf>
    <xf numFmtId="0" fontId="19" fillId="0" borderId="0" xfId="5" applyFont="1" applyAlignment="1">
      <alignment horizontal="center"/>
    </xf>
    <xf numFmtId="38" fontId="7" fillId="0" borderId="0" xfId="4" applyFont="1" applyFill="1" applyAlignment="1">
      <alignment vertical="center"/>
    </xf>
    <xf numFmtId="0" fontId="7" fillId="0" borderId="17" xfId="2" applyFont="1" applyBorder="1" applyAlignment="1">
      <alignment vertical="center"/>
    </xf>
    <xf numFmtId="38" fontId="7" fillId="0" borderId="17" xfId="1" applyFont="1" applyFill="1" applyBorder="1" applyAlignment="1">
      <alignment vertical="center"/>
    </xf>
    <xf numFmtId="0" fontId="7" fillId="0" borderId="15" xfId="2" applyFont="1" applyBorder="1" applyAlignment="1">
      <alignment horizontal="center" vertical="center"/>
    </xf>
    <xf numFmtId="0" fontId="13" fillId="0" borderId="0" xfId="2" applyFont="1" applyAlignment="1">
      <alignment vertical="center" wrapText="1"/>
    </xf>
    <xf numFmtId="38" fontId="7" fillId="0" borderId="15" xfId="1" applyFont="1" applyFill="1" applyBorder="1" applyAlignment="1">
      <alignment vertical="center" shrinkToFit="1"/>
    </xf>
    <xf numFmtId="38" fontId="7" fillId="0" borderId="23" xfId="1" applyFont="1" applyFill="1" applyBorder="1" applyAlignment="1">
      <alignment vertical="center"/>
    </xf>
    <xf numFmtId="0" fontId="7" fillId="0" borderId="23" xfId="2" applyFont="1" applyBorder="1" applyAlignment="1">
      <alignment horizontal="center" vertical="center"/>
    </xf>
    <xf numFmtId="0" fontId="7" fillId="0" borderId="27" xfId="2" applyFont="1" applyBorder="1" applyAlignment="1">
      <alignment vertical="center"/>
    </xf>
    <xf numFmtId="0" fontId="7" fillId="0" borderId="28" xfId="2" applyFont="1" applyBorder="1" applyAlignment="1">
      <alignment vertical="center"/>
    </xf>
    <xf numFmtId="0" fontId="7" fillId="0" borderId="22" xfId="2" applyFont="1" applyBorder="1" applyAlignment="1">
      <alignment vertical="center"/>
    </xf>
    <xf numFmtId="0" fontId="7" fillId="0" borderId="15" xfId="2" applyFont="1" applyBorder="1" applyAlignment="1">
      <alignment vertical="center"/>
    </xf>
    <xf numFmtId="0" fontId="12" fillId="0" borderId="0" xfId="2" applyFont="1" applyAlignment="1">
      <alignment vertic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8" xfId="2" applyFont="1" applyBorder="1" applyAlignment="1">
      <alignment horizontal="left" vertical="center"/>
    </xf>
    <xf numFmtId="38" fontId="7" fillId="0" borderId="0" xfId="2" applyNumberFormat="1" applyFont="1" applyAlignment="1">
      <alignment vertical="center" shrinkToFit="1"/>
    </xf>
    <xf numFmtId="0" fontId="20" fillId="0" borderId="4" xfId="2" applyFont="1" applyBorder="1" applyAlignment="1">
      <alignment vertical="center"/>
    </xf>
    <xf numFmtId="176" fontId="20" fillId="0" borderId="0" xfId="1" applyNumberFormat="1" applyFont="1" applyFill="1" applyBorder="1" applyAlignment="1">
      <alignment vertical="center" shrinkToFit="1"/>
    </xf>
    <xf numFmtId="176" fontId="20" fillId="0" borderId="5" xfId="1" applyNumberFormat="1" applyFont="1" applyFill="1" applyBorder="1" applyAlignment="1">
      <alignment vertical="center"/>
    </xf>
    <xf numFmtId="176" fontId="20" fillId="0" borderId="4" xfId="1" applyNumberFormat="1" applyFont="1" applyFill="1" applyBorder="1" applyAlignment="1">
      <alignment vertical="center"/>
    </xf>
    <xf numFmtId="38" fontId="20" fillId="0" borderId="17" xfId="1" applyFont="1" applyFill="1" applyBorder="1" applyAlignment="1">
      <alignment vertical="center"/>
    </xf>
    <xf numFmtId="0" fontId="20" fillId="0" borderId="17" xfId="2" applyFont="1" applyBorder="1" applyAlignment="1">
      <alignment vertical="center"/>
    </xf>
    <xf numFmtId="176" fontId="7" fillId="0" borderId="29" xfId="2" applyNumberFormat="1" applyFont="1" applyBorder="1" applyAlignment="1">
      <alignment vertical="center"/>
    </xf>
    <xf numFmtId="176" fontId="7" fillId="0" borderId="30" xfId="1" applyNumberFormat="1" applyFont="1" applyFill="1" applyBorder="1" applyAlignment="1">
      <alignment vertical="center"/>
    </xf>
    <xf numFmtId="176" fontId="20" fillId="0" borderId="7" xfId="1" applyNumberFormat="1" applyFont="1" applyFill="1" applyBorder="1" applyAlignment="1">
      <alignment vertical="center" shrinkToFit="1"/>
    </xf>
    <xf numFmtId="177" fontId="0" fillId="0" borderId="0" xfId="0" applyNumberFormat="1">
      <alignment vertical="center"/>
    </xf>
    <xf numFmtId="178" fontId="9" fillId="0" borderId="0" xfId="0" applyNumberFormat="1" applyFont="1">
      <alignment vertical="center"/>
    </xf>
    <xf numFmtId="178" fontId="0" fillId="0" borderId="0" xfId="0" applyNumberFormat="1">
      <alignment vertical="center"/>
    </xf>
    <xf numFmtId="177" fontId="0" fillId="2" borderId="0" xfId="0" applyNumberFormat="1" applyFill="1">
      <alignment vertical="center"/>
    </xf>
    <xf numFmtId="0" fontId="0" fillId="2" borderId="0" xfId="0" applyFill="1">
      <alignment vertical="center"/>
    </xf>
    <xf numFmtId="177" fontId="0" fillId="4" borderId="0" xfId="0" applyNumberFormat="1" applyFill="1">
      <alignment vertical="center"/>
    </xf>
    <xf numFmtId="178" fontId="0" fillId="4" borderId="0" xfId="0" applyNumberFormat="1" applyFill="1">
      <alignment vertical="center"/>
    </xf>
    <xf numFmtId="38" fontId="7" fillId="3" borderId="17" xfId="1" applyFont="1" applyFill="1" applyBorder="1" applyAlignment="1">
      <alignment vertical="center"/>
    </xf>
    <xf numFmtId="38" fontId="7" fillId="0" borderId="10" xfId="4" applyFont="1" applyFill="1" applyBorder="1" applyAlignment="1">
      <alignment vertical="center"/>
    </xf>
    <xf numFmtId="176" fontId="7" fillId="0" borderId="2" xfId="2" applyNumberFormat="1" applyFont="1" applyBorder="1" applyAlignment="1">
      <alignment horizontal="center" vertical="center"/>
    </xf>
    <xf numFmtId="0" fontId="7" fillId="0" borderId="0" xfId="2" quotePrefix="1" applyFont="1" applyAlignment="1">
      <alignment horizontal="right" vertical="center"/>
    </xf>
    <xf numFmtId="0" fontId="7" fillId="0" borderId="12" xfId="2" applyFont="1" applyBorder="1" applyAlignment="1">
      <alignment vertical="center"/>
    </xf>
    <xf numFmtId="176" fontId="7" fillId="0" borderId="1" xfId="2" applyNumberFormat="1" applyFont="1" applyBorder="1" applyAlignment="1">
      <alignment horizontal="center" vertical="center"/>
    </xf>
    <xf numFmtId="176" fontId="7" fillId="0" borderId="2" xfId="2" applyNumberFormat="1" applyFont="1" applyBorder="1" applyAlignment="1">
      <alignment horizontal="center" vertical="center" shrinkToFit="1"/>
    </xf>
    <xf numFmtId="176" fontId="7" fillId="0" borderId="3" xfId="2" applyNumberFormat="1" applyFont="1" applyBorder="1" applyAlignment="1">
      <alignment horizontal="center" vertical="center"/>
    </xf>
    <xf numFmtId="176" fontId="20" fillId="0" borderId="4" xfId="2" applyNumberFormat="1" applyFont="1" applyBorder="1" applyAlignment="1">
      <alignment vertical="center"/>
    </xf>
    <xf numFmtId="176" fontId="7" fillId="0" borderId="7" xfId="2" applyNumberFormat="1" applyFont="1" applyBorder="1" applyAlignment="1">
      <alignment vertical="center"/>
    </xf>
    <xf numFmtId="176" fontId="20" fillId="0" borderId="8" xfId="1" applyNumberFormat="1" applyFont="1" applyFill="1" applyBorder="1" applyAlignment="1">
      <alignment vertical="center"/>
    </xf>
    <xf numFmtId="176" fontId="20" fillId="0" borderId="6" xfId="1" applyNumberFormat="1" applyFont="1" applyFill="1" applyBorder="1" applyAlignment="1">
      <alignment vertical="center"/>
    </xf>
    <xf numFmtId="176" fontId="20" fillId="0" borderId="11" xfId="1" applyNumberFormat="1" applyFont="1" applyFill="1" applyBorder="1" applyAlignment="1">
      <alignment vertical="center"/>
    </xf>
    <xf numFmtId="176" fontId="20" fillId="0" borderId="9" xfId="1" applyNumberFormat="1" applyFont="1" applyFill="1" applyBorder="1" applyAlignment="1">
      <alignment vertical="center"/>
    </xf>
    <xf numFmtId="176" fontId="20" fillId="0" borderId="6" xfId="2" applyNumberFormat="1" applyFont="1" applyBorder="1" applyAlignment="1">
      <alignment vertical="center"/>
    </xf>
    <xf numFmtId="176" fontId="20" fillId="0" borderId="9" xfId="2" applyNumberFormat="1" applyFont="1" applyBorder="1" applyAlignment="1">
      <alignment vertical="center"/>
    </xf>
    <xf numFmtId="176" fontId="7" fillId="0" borderId="1" xfId="2" applyNumberFormat="1" applyFont="1" applyBorder="1" applyAlignment="1">
      <alignment vertical="center"/>
    </xf>
    <xf numFmtId="38" fontId="7" fillId="0" borderId="2" xfId="4" applyFont="1" applyFill="1" applyBorder="1" applyAlignment="1">
      <alignment vertical="center"/>
    </xf>
    <xf numFmtId="38" fontId="7" fillId="0" borderId="18" xfId="1" applyFont="1" applyFill="1" applyBorder="1" applyAlignment="1">
      <alignment vertical="center"/>
    </xf>
    <xf numFmtId="0" fontId="7" fillId="0" borderId="32" xfId="2" applyFont="1" applyBorder="1" applyAlignment="1">
      <alignment vertical="center"/>
    </xf>
    <xf numFmtId="0" fontId="7" fillId="0" borderId="33" xfId="2" applyFont="1" applyBorder="1" applyAlignment="1">
      <alignment vertical="center" wrapText="1"/>
    </xf>
    <xf numFmtId="0" fontId="7" fillId="0" borderId="34" xfId="2" applyFont="1" applyBorder="1" applyAlignment="1">
      <alignment vertical="center" wrapText="1"/>
    </xf>
    <xf numFmtId="0" fontId="12" fillId="0" borderId="31" xfId="2" applyFont="1" applyBorder="1" applyAlignment="1">
      <alignment vertical="center" shrinkToFit="1"/>
    </xf>
    <xf numFmtId="38" fontId="7" fillId="0" borderId="31" xfId="1" applyFont="1" applyFill="1" applyBorder="1" applyAlignment="1">
      <alignment vertical="center"/>
    </xf>
    <xf numFmtId="38" fontId="20" fillId="0" borderId="31" xfId="1" applyFont="1" applyFill="1" applyBorder="1" applyAlignment="1">
      <alignment vertical="center"/>
    </xf>
    <xf numFmtId="0" fontId="7" fillId="0" borderId="31" xfId="2" applyFont="1" applyBorder="1" applyAlignment="1">
      <alignment vertical="center"/>
    </xf>
    <xf numFmtId="38" fontId="7" fillId="0" borderId="2" xfId="4"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0" fillId="0" borderId="1" xfId="0" applyBorder="1">
      <alignment vertical="center"/>
    </xf>
    <xf numFmtId="0" fontId="0" fillId="0" borderId="2" xfId="0" applyBorder="1">
      <alignment vertical="center"/>
    </xf>
    <xf numFmtId="0" fontId="8" fillId="0" borderId="2" xfId="0" applyFont="1" applyBorder="1">
      <alignment vertical="center"/>
    </xf>
    <xf numFmtId="0" fontId="8" fillId="0" borderId="3" xfId="0" applyFont="1" applyBorder="1">
      <alignment vertical="center"/>
    </xf>
    <xf numFmtId="0" fontId="0" fillId="0" borderId="2" xfId="0"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shrinkToFit="1"/>
    </xf>
    <xf numFmtId="0" fontId="7" fillId="0" borderId="5" xfId="0" applyFont="1" applyBorder="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Alignment="1">
      <alignment horizontal="center" vertical="center" shrinkToFit="1"/>
    </xf>
    <xf numFmtId="176" fontId="7" fillId="0" borderId="5" xfId="0" applyNumberFormat="1" applyFont="1" applyBorder="1" applyAlignment="1">
      <alignment horizontal="center" vertical="center" shrinkToFit="1"/>
    </xf>
    <xf numFmtId="176" fontId="7" fillId="0" borderId="3" xfId="0" applyNumberFormat="1" applyFont="1" applyBorder="1" applyAlignment="1">
      <alignment horizontal="center" vertical="center"/>
    </xf>
    <xf numFmtId="176" fontId="7" fillId="0" borderId="4" xfId="0" applyNumberFormat="1" applyFont="1" applyBorder="1" applyAlignment="1">
      <alignment horizontal="center" vertical="center"/>
    </xf>
    <xf numFmtId="0" fontId="12" fillId="0" borderId="4" xfId="0" applyFont="1" applyBorder="1" applyAlignment="1">
      <alignment horizontal="center" vertical="center"/>
    </xf>
    <xf numFmtId="176" fontId="12" fillId="0" borderId="0" xfId="0" applyNumberFormat="1" applyFont="1" applyAlignment="1">
      <alignment horizontal="center" vertical="center" shrinkToFit="1"/>
    </xf>
    <xf numFmtId="176" fontId="12" fillId="0" borderId="5" xfId="0" applyNumberFormat="1" applyFont="1" applyBorder="1" applyAlignment="1">
      <alignment horizontal="center" vertical="center"/>
    </xf>
    <xf numFmtId="176" fontId="12" fillId="0" borderId="0" xfId="0" applyNumberFormat="1" applyFont="1" applyAlignment="1">
      <alignment horizontal="center" vertical="center"/>
    </xf>
    <xf numFmtId="176" fontId="12" fillId="0" borderId="5" xfId="0" applyNumberFormat="1" applyFont="1" applyBorder="1" applyAlignment="1">
      <alignment horizontal="center" vertical="center" shrinkToFit="1"/>
    </xf>
    <xf numFmtId="176" fontId="7" fillId="0" borderId="5" xfId="0" applyNumberFormat="1" applyFont="1" applyBorder="1" applyAlignment="1">
      <alignment horizontal="center" vertical="center"/>
    </xf>
    <xf numFmtId="0" fontId="7" fillId="0" borderId="4" xfId="0" applyFont="1" applyBorder="1">
      <alignment vertical="center"/>
    </xf>
    <xf numFmtId="176" fontId="7" fillId="0" borderId="0" xfId="4" applyNumberFormat="1" applyFont="1" applyFill="1" applyBorder="1" applyAlignment="1">
      <alignment vertical="center" shrinkToFit="1"/>
    </xf>
    <xf numFmtId="176" fontId="7" fillId="0" borderId="5" xfId="0" applyNumberFormat="1" applyFont="1" applyBorder="1">
      <alignment vertical="center"/>
    </xf>
    <xf numFmtId="176" fontId="7" fillId="0" borderId="0" xfId="0" applyNumberFormat="1" applyFont="1">
      <alignment vertical="center"/>
    </xf>
    <xf numFmtId="176" fontId="7" fillId="0" borderId="5" xfId="4" applyNumberFormat="1" applyFont="1" applyFill="1" applyBorder="1" applyAlignment="1">
      <alignment vertical="center" shrinkToFit="1"/>
    </xf>
    <xf numFmtId="176" fontId="7" fillId="0" borderId="4" xfId="0" applyNumberFormat="1" applyFont="1" applyBorder="1">
      <alignment vertical="center"/>
    </xf>
    <xf numFmtId="176" fontId="7" fillId="0" borderId="0" xfId="0" applyNumberFormat="1" applyFont="1" applyAlignment="1">
      <alignment vertical="center" shrinkToFit="1"/>
    </xf>
    <xf numFmtId="176" fontId="7" fillId="0" borderId="5" xfId="4" applyNumberFormat="1" applyFont="1" applyFill="1" applyBorder="1" applyAlignment="1">
      <alignment vertical="center"/>
    </xf>
    <xf numFmtId="176" fontId="7" fillId="0" borderId="5" xfId="0" applyNumberFormat="1" applyFont="1" applyBorder="1" applyAlignment="1">
      <alignment vertical="center" shrinkToFit="1"/>
    </xf>
    <xf numFmtId="176" fontId="7" fillId="0" borderId="0" xfId="4" applyNumberFormat="1" applyFont="1" applyFill="1" applyBorder="1" applyAlignment="1">
      <alignment vertical="center"/>
    </xf>
    <xf numFmtId="0" fontId="7" fillId="0" borderId="9" xfId="0" applyFont="1" applyBorder="1">
      <alignment vertical="center"/>
    </xf>
    <xf numFmtId="176" fontId="7" fillId="0" borderId="10" xfId="4" applyNumberFormat="1" applyFont="1" applyFill="1" applyBorder="1" applyAlignment="1">
      <alignment vertical="center" shrinkToFit="1"/>
    </xf>
    <xf numFmtId="176" fontId="7" fillId="0" borderId="10" xfId="0" applyNumberFormat="1" applyFont="1" applyBorder="1">
      <alignment vertical="center"/>
    </xf>
    <xf numFmtId="176" fontId="7" fillId="0" borderId="11" xfId="4" applyNumberFormat="1" applyFont="1" applyFill="1" applyBorder="1" applyAlignment="1">
      <alignment vertical="center" shrinkToFit="1"/>
    </xf>
    <xf numFmtId="176" fontId="7" fillId="0" borderId="10" xfId="4" applyNumberFormat="1" applyFont="1" applyFill="1" applyBorder="1" applyAlignment="1">
      <alignment vertical="center"/>
    </xf>
    <xf numFmtId="176" fontId="7" fillId="0" borderId="9" xfId="0" applyNumberFormat="1" applyFont="1" applyBorder="1">
      <alignment vertical="center"/>
    </xf>
    <xf numFmtId="176" fontId="7" fillId="0" borderId="2" xfId="4" applyNumberFormat="1" applyFont="1" applyFill="1" applyBorder="1" applyAlignment="1">
      <alignment vertical="center" shrinkToFit="1"/>
    </xf>
    <xf numFmtId="176" fontId="7" fillId="0" borderId="3" xfId="4" applyNumberFormat="1" applyFont="1" applyFill="1" applyBorder="1" applyAlignment="1">
      <alignment vertical="center"/>
    </xf>
    <xf numFmtId="176" fontId="7" fillId="0" borderId="3" xfId="4" applyNumberFormat="1" applyFont="1" applyFill="1" applyBorder="1" applyAlignment="1">
      <alignment vertical="center" shrinkToFit="1"/>
    </xf>
    <xf numFmtId="176" fontId="7" fillId="0" borderId="2" xfId="4" applyNumberFormat="1" applyFont="1" applyFill="1" applyBorder="1" applyAlignment="1">
      <alignment vertical="center"/>
    </xf>
    <xf numFmtId="0" fontId="7" fillId="0" borderId="6" xfId="0" applyFont="1" applyBorder="1">
      <alignment vertical="center"/>
    </xf>
    <xf numFmtId="176" fontId="7" fillId="0" borderId="7" xfId="4" applyNumberFormat="1" applyFont="1" applyFill="1" applyBorder="1" applyAlignment="1">
      <alignment vertical="center" shrinkToFit="1"/>
    </xf>
    <xf numFmtId="176" fontId="7" fillId="0" borderId="8" xfId="4" applyNumberFormat="1" applyFont="1" applyFill="1" applyBorder="1" applyAlignment="1">
      <alignment vertical="center"/>
    </xf>
    <xf numFmtId="176" fontId="7" fillId="0" borderId="7" xfId="0" applyNumberFormat="1" applyFont="1" applyBorder="1">
      <alignment vertical="center"/>
    </xf>
    <xf numFmtId="176" fontId="7" fillId="0" borderId="7" xfId="4" applyNumberFormat="1" applyFont="1" applyFill="1" applyBorder="1" applyAlignment="1">
      <alignment vertical="center"/>
    </xf>
    <xf numFmtId="176" fontId="7" fillId="0" borderId="6" xfId="0" applyNumberFormat="1" applyFont="1" applyBorder="1">
      <alignment vertical="center"/>
    </xf>
    <xf numFmtId="176" fontId="7" fillId="0" borderId="11" xfId="0" applyNumberFormat="1" applyFont="1" applyBorder="1">
      <alignment vertical="center"/>
    </xf>
    <xf numFmtId="176" fontId="7" fillId="0" borderId="10" xfId="0" applyNumberFormat="1" applyFont="1" applyBorder="1" applyAlignment="1">
      <alignment vertical="center" shrinkToFit="1"/>
    </xf>
    <xf numFmtId="176" fontId="7" fillId="0" borderId="0" xfId="0" applyNumberFormat="1" applyFont="1" applyAlignment="1">
      <alignment horizontal="right" vertical="center" shrinkToFit="1"/>
    </xf>
    <xf numFmtId="0" fontId="7" fillId="0" borderId="0" xfId="0" applyFont="1">
      <alignment vertical="center"/>
    </xf>
    <xf numFmtId="0" fontId="7" fillId="0" borderId="12" xfId="0" applyFont="1" applyBorder="1">
      <alignment vertical="center"/>
    </xf>
    <xf numFmtId="176" fontId="7" fillId="0" borderId="13" xfId="0" applyNumberFormat="1" applyFont="1" applyBorder="1">
      <alignment vertical="center"/>
    </xf>
    <xf numFmtId="176" fontId="7" fillId="0" borderId="12" xfId="0" applyNumberFormat="1" applyFont="1" applyBorder="1">
      <alignment vertical="center"/>
    </xf>
    <xf numFmtId="176" fontId="7" fillId="0" borderId="8" xfId="4" applyNumberFormat="1" applyFont="1" applyFill="1" applyBorder="1" applyAlignment="1">
      <alignment vertical="center" shrinkToFit="1"/>
    </xf>
    <xf numFmtId="176" fontId="7" fillId="0" borderId="0" xfId="1" applyNumberFormat="1" applyFont="1" applyFill="1" applyBorder="1">
      <alignment vertical="center"/>
    </xf>
    <xf numFmtId="176" fontId="7" fillId="0" borderId="7" xfId="1" applyNumberFormat="1" applyFont="1" applyFill="1" applyBorder="1">
      <alignment vertical="center"/>
    </xf>
    <xf numFmtId="176" fontId="7" fillId="0" borderId="10" xfId="1" applyNumberFormat="1" applyFont="1" applyFill="1" applyBorder="1">
      <alignment vertical="center"/>
    </xf>
    <xf numFmtId="176" fontId="7" fillId="0" borderId="0" xfId="0" applyNumberFormat="1" applyFont="1" applyAlignment="1">
      <alignment horizontal="right" vertical="center"/>
    </xf>
    <xf numFmtId="0" fontId="0" fillId="0" borderId="2" xfId="0" quotePrefix="1" applyBorder="1" applyAlignment="1">
      <alignment horizontal="center" vertical="center"/>
    </xf>
    <xf numFmtId="0" fontId="2" fillId="0" borderId="2" xfId="0" applyFont="1" applyBorder="1" applyAlignment="1">
      <alignment horizontal="left" vertical="center"/>
    </xf>
    <xf numFmtId="0" fontId="0" fillId="0" borderId="3" xfId="0" applyBorder="1">
      <alignment vertical="center"/>
    </xf>
    <xf numFmtId="0" fontId="7" fillId="0" borderId="1" xfId="0" applyFont="1" applyBorder="1">
      <alignment vertical="center"/>
    </xf>
    <xf numFmtId="176" fontId="7" fillId="0" borderId="2" xfId="0" applyNumberFormat="1" applyFont="1" applyBorder="1">
      <alignment vertical="center"/>
    </xf>
    <xf numFmtId="176" fontId="7" fillId="0" borderId="1" xfId="0" applyNumberFormat="1" applyFont="1" applyBorder="1">
      <alignment vertical="center"/>
    </xf>
    <xf numFmtId="0" fontId="21" fillId="0" borderId="15" xfId="0" applyFont="1" applyBorder="1" applyAlignment="1">
      <alignment horizontal="center" vertical="center"/>
    </xf>
    <xf numFmtId="0" fontId="10" fillId="0" borderId="0" xfId="0" applyFont="1">
      <alignment vertical="center"/>
    </xf>
    <xf numFmtId="176" fontId="7" fillId="0" borderId="11" xfId="4" applyNumberFormat="1" applyFont="1" applyFill="1" applyBorder="1" applyAlignment="1">
      <alignment vertical="center"/>
    </xf>
    <xf numFmtId="0" fontId="0" fillId="0" borderId="5" xfId="0" applyBorder="1" applyAlignment="1">
      <alignment vertical="center" shrinkToFit="1"/>
    </xf>
    <xf numFmtId="176" fontId="7" fillId="0" borderId="2" xfId="0" applyNumberFormat="1" applyFont="1" applyBorder="1" applyAlignment="1">
      <alignment vertical="center" shrinkToFit="1"/>
    </xf>
    <xf numFmtId="176" fontId="7" fillId="0" borderId="3" xfId="0" applyNumberFormat="1" applyFont="1" applyBorder="1">
      <alignment vertical="center"/>
    </xf>
    <xf numFmtId="176" fontId="7" fillId="0" borderId="8" xfId="0" applyNumberFormat="1" applyFont="1" applyBorder="1">
      <alignment vertical="center"/>
    </xf>
    <xf numFmtId="0" fontId="10" fillId="0" borderId="0" xfId="0" applyFont="1" applyAlignment="1">
      <alignment horizontal="left" vertical="center"/>
    </xf>
    <xf numFmtId="176" fontId="7" fillId="0" borderId="10" xfId="4" applyNumberFormat="1" applyFont="1" applyFill="1" applyBorder="1" applyAlignment="1">
      <alignment horizontal="right" vertical="center" shrinkToFit="1"/>
    </xf>
    <xf numFmtId="176" fontId="12" fillId="0" borderId="4" xfId="0" applyNumberFormat="1" applyFont="1" applyBorder="1" applyAlignment="1">
      <alignment horizontal="center" vertical="center"/>
    </xf>
    <xf numFmtId="0" fontId="12" fillId="0" borderId="0" xfId="0" applyFont="1" applyAlignment="1">
      <alignment horizontal="center" vertical="center"/>
    </xf>
    <xf numFmtId="176" fontId="7" fillId="0" borderId="5" xfId="0" applyNumberFormat="1" applyFont="1" applyBorder="1" applyAlignment="1">
      <alignment horizontal="right" vertical="center" shrinkToFit="1"/>
    </xf>
    <xf numFmtId="176" fontId="7" fillId="0" borderId="8" xfId="0" applyNumberFormat="1" applyFont="1" applyBorder="1" applyAlignment="1">
      <alignment horizontal="right" vertical="center" shrinkToFit="1"/>
    </xf>
    <xf numFmtId="176" fontId="12" fillId="0" borderId="6" xfId="0" applyNumberFormat="1" applyFont="1" applyBorder="1" applyAlignment="1">
      <alignment horizontal="center" vertical="center"/>
    </xf>
    <xf numFmtId="176" fontId="7" fillId="0" borderId="11" xfId="0" applyNumberFormat="1" applyFont="1" applyBorder="1" applyAlignment="1">
      <alignment vertical="center" shrinkToFit="1"/>
    </xf>
    <xf numFmtId="0" fontId="7" fillId="0" borderId="10" xfId="0" applyFont="1" applyBorder="1">
      <alignment vertical="center"/>
    </xf>
    <xf numFmtId="176" fontId="7" fillId="0" borderId="13" xfId="4" applyNumberFormat="1" applyFont="1" applyFill="1" applyBorder="1" applyAlignment="1">
      <alignment vertical="center" shrinkToFit="1"/>
    </xf>
    <xf numFmtId="176" fontId="7" fillId="0" borderId="14" xfId="4" applyNumberFormat="1" applyFont="1" applyFill="1" applyBorder="1" applyAlignment="1">
      <alignment vertical="center"/>
    </xf>
    <xf numFmtId="176" fontId="7" fillId="0" borderId="14" xfId="4" applyNumberFormat="1" applyFont="1" applyFill="1" applyBorder="1" applyAlignment="1">
      <alignment vertical="center" shrinkToFit="1"/>
    </xf>
    <xf numFmtId="176" fontId="7" fillId="0" borderId="12" xfId="4" applyNumberFormat="1" applyFont="1" applyFill="1" applyBorder="1" applyAlignment="1">
      <alignment vertical="center"/>
    </xf>
    <xf numFmtId="0" fontId="7" fillId="0" borderId="13" xfId="0" applyFont="1" applyBorder="1">
      <alignment vertical="center"/>
    </xf>
    <xf numFmtId="176" fontId="7" fillId="0" borderId="13" xfId="4" applyNumberFormat="1" applyFont="1" applyFill="1" applyBorder="1" applyAlignment="1">
      <alignment vertical="center"/>
    </xf>
    <xf numFmtId="0" fontId="14" fillId="0" borderId="0" xfId="5" applyFont="1" applyAlignment="1">
      <alignment horizontal="center" vertical="center"/>
    </xf>
    <xf numFmtId="0" fontId="15" fillId="0" borderId="0" xfId="5" applyFont="1" applyAlignment="1">
      <alignment horizontal="center"/>
    </xf>
    <xf numFmtId="0" fontId="3" fillId="0" borderId="0" xfId="5" applyAlignment="1">
      <alignment horizontal="distributed" vertical="center"/>
    </xf>
    <xf numFmtId="0" fontId="17" fillId="0" borderId="0" xfId="5" applyFont="1" applyAlignment="1">
      <alignment horizontal="center" vertical="center"/>
    </xf>
    <xf numFmtId="0" fontId="17" fillId="0" borderId="0" xfId="5" applyFont="1" applyAlignment="1">
      <alignment horizontal="left" vertical="center"/>
    </xf>
    <xf numFmtId="0" fontId="17" fillId="0" borderId="0" xfId="5" quotePrefix="1" applyFont="1" applyAlignment="1">
      <alignment horizontal="left" vertical="center"/>
    </xf>
    <xf numFmtId="0" fontId="17" fillId="0" borderId="0" xfId="5" applyFont="1" applyAlignment="1">
      <alignment horizontal="left" vertical="center" shrinkToFit="1"/>
    </xf>
    <xf numFmtId="0" fontId="3" fillId="0" borderId="0" xfId="5" applyAlignment="1">
      <alignment horizontal="center" vertical="center"/>
    </xf>
    <xf numFmtId="0" fontId="3" fillId="0" borderId="0" xfId="5" applyAlignment="1">
      <alignment horizontal="center" vertical="center" shrinkToFit="1"/>
    </xf>
    <xf numFmtId="0" fontId="19" fillId="0" borderId="0" xfId="5" applyFont="1" applyAlignment="1">
      <alignment horizontal="center"/>
    </xf>
    <xf numFmtId="0" fontId="5" fillId="0" borderId="0" xfId="2" applyFont="1" applyAlignment="1">
      <alignment horizontal="center" vertical="center"/>
    </xf>
    <xf numFmtId="0" fontId="0" fillId="0" borderId="0" xfId="0"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1" xfId="0" applyNumberFormat="1" applyBorder="1" applyAlignment="1">
      <alignment horizontal="center" vertical="center" shrinkToFit="1"/>
    </xf>
    <xf numFmtId="176" fontId="0" fillId="0" borderId="2" xfId="0" applyNumberFormat="1" applyBorder="1" applyAlignment="1">
      <alignment horizontal="center" vertical="center" shrinkToFit="1"/>
    </xf>
    <xf numFmtId="176" fontId="0" fillId="0" borderId="3" xfId="0" applyNumberFormat="1" applyBorder="1" applyAlignment="1">
      <alignment horizontal="center" vertical="center" shrinkToFit="1"/>
    </xf>
    <xf numFmtId="176" fontId="0" fillId="0" borderId="9" xfId="0" applyNumberFormat="1" applyBorder="1" applyAlignment="1">
      <alignment horizontal="center" vertical="center" shrinkToFit="1"/>
    </xf>
    <xf numFmtId="176" fontId="0" fillId="0" borderId="10" xfId="0" applyNumberFormat="1"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9" fillId="0" borderId="0" xfId="0" applyFont="1" applyAlignment="1">
      <alignment horizontal="center" vertical="center"/>
    </xf>
    <xf numFmtId="0" fontId="1" fillId="0" borderId="0" xfId="0" applyFont="1" applyAlignment="1">
      <alignment vertical="center" shrinkToFit="1"/>
    </xf>
    <xf numFmtId="0" fontId="1" fillId="0" borderId="5" xfId="0" applyFont="1" applyBorder="1" applyAlignment="1">
      <alignment vertical="center" shrinkToFit="1"/>
    </xf>
    <xf numFmtId="0" fontId="0" fillId="0" borderId="0" xfId="0" applyAlignment="1">
      <alignment vertical="center" shrinkToFit="1"/>
    </xf>
    <xf numFmtId="0" fontId="0" fillId="0" borderId="15" xfId="0" applyBorder="1" applyAlignment="1">
      <alignment horizontal="center" vertical="center"/>
    </xf>
    <xf numFmtId="0" fontId="2" fillId="0" borderId="15"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0" fillId="0" borderId="15" xfId="0" applyNumberFormat="1" applyBorder="1" applyAlignment="1">
      <alignment horizontal="center" vertical="center"/>
    </xf>
    <xf numFmtId="0" fontId="0" fillId="0" borderId="5" xfId="0"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6" fontId="1" fillId="0" borderId="1" xfId="0" applyNumberFormat="1" applyFont="1" applyBorder="1" applyAlignment="1">
      <alignment horizontal="center" vertical="center" shrinkToFit="1"/>
    </xf>
    <xf numFmtId="176" fontId="1" fillId="0" borderId="2" xfId="0" applyNumberFormat="1" applyFont="1" applyBorder="1" applyAlignment="1">
      <alignment horizontal="center" vertical="center" shrinkToFit="1"/>
    </xf>
    <xf numFmtId="176" fontId="1" fillId="0" borderId="3" xfId="0" applyNumberFormat="1" applyFont="1" applyBorder="1" applyAlignment="1">
      <alignment horizontal="center" vertical="center" shrinkToFit="1"/>
    </xf>
    <xf numFmtId="176" fontId="1" fillId="0" borderId="6" xfId="0" applyNumberFormat="1" applyFont="1" applyBorder="1" applyAlignment="1">
      <alignment horizontal="center" vertical="center" shrinkToFit="1"/>
    </xf>
    <xf numFmtId="176" fontId="1" fillId="0" borderId="7" xfId="0" applyNumberFormat="1" applyFont="1" applyBorder="1" applyAlignment="1">
      <alignment horizontal="center" vertical="center" shrinkToFit="1"/>
    </xf>
    <xf numFmtId="176" fontId="1" fillId="0" borderId="8" xfId="0" applyNumberFormat="1" applyFont="1" applyBorder="1" applyAlignment="1">
      <alignment horizontal="center" vertical="center" shrinkToFit="1"/>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38" fontId="7" fillId="0" borderId="9" xfId="1" applyFont="1" applyFill="1" applyBorder="1" applyAlignment="1">
      <alignment horizontal="center" vertical="center" wrapText="1"/>
    </xf>
    <xf numFmtId="38" fontId="7" fillId="0" borderId="10" xfId="1" applyFont="1" applyFill="1" applyBorder="1" applyAlignment="1">
      <alignment horizontal="center" vertical="center" wrapText="1"/>
    </xf>
    <xf numFmtId="38" fontId="7" fillId="0" borderId="11" xfId="1" applyFont="1" applyFill="1" applyBorder="1" applyAlignment="1">
      <alignment horizontal="center" vertical="center" wrapText="1"/>
    </xf>
    <xf numFmtId="0" fontId="7" fillId="0" borderId="4" xfId="2" applyFont="1" applyBorder="1" applyAlignment="1">
      <alignment horizontal="left" vertical="center"/>
    </xf>
    <xf numFmtId="0" fontId="7" fillId="0" borderId="0" xfId="2" applyFont="1" applyAlignment="1">
      <alignment horizontal="left" vertical="center"/>
    </xf>
    <xf numFmtId="0" fontId="7" fillId="0" borderId="5" xfId="2" applyFont="1" applyBorder="1" applyAlignment="1">
      <alignment horizontal="left" vertical="center"/>
    </xf>
    <xf numFmtId="0" fontId="7" fillId="0" borderId="15" xfId="2" applyFont="1" applyBorder="1" applyAlignment="1">
      <alignment horizontal="center" vertical="center"/>
    </xf>
    <xf numFmtId="38" fontId="7" fillId="0" borderId="15" xfId="1" applyFont="1" applyFill="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38" fontId="7" fillId="0" borderId="9" xfId="1" applyFont="1" applyFill="1" applyBorder="1" applyAlignment="1">
      <alignment horizontal="center" vertical="center"/>
    </xf>
    <xf numFmtId="38" fontId="7" fillId="0" borderId="10" xfId="1" applyFont="1" applyFill="1" applyBorder="1" applyAlignment="1">
      <alignment horizontal="center" vertical="center"/>
    </xf>
    <xf numFmtId="38" fontId="7" fillId="0" borderId="11" xfId="1" applyFont="1" applyFill="1" applyBorder="1" applyAlignment="1">
      <alignment horizontal="center" vertical="center"/>
    </xf>
    <xf numFmtId="0" fontId="7" fillId="0" borderId="1" xfId="2" applyFont="1" applyBorder="1" applyAlignment="1">
      <alignment horizontal="left" vertical="center"/>
    </xf>
    <xf numFmtId="0" fontId="7" fillId="0" borderId="2" xfId="2" applyFont="1" applyBorder="1" applyAlignment="1">
      <alignment horizontal="left" vertical="center"/>
    </xf>
    <xf numFmtId="0" fontId="7" fillId="0" borderId="3" xfId="2" applyFont="1" applyBorder="1" applyAlignment="1">
      <alignment horizontal="left" vertical="center"/>
    </xf>
    <xf numFmtId="0" fontId="7" fillId="0" borderId="24" xfId="2" applyFont="1" applyBorder="1" applyAlignment="1">
      <alignment horizontal="center" vertical="center" shrinkToFit="1"/>
    </xf>
    <xf numFmtId="0" fontId="7" fillId="0" borderId="23" xfId="2" applyFont="1" applyBorder="1" applyAlignment="1">
      <alignment horizontal="center" vertical="center" shrinkToFit="1"/>
    </xf>
    <xf numFmtId="38" fontId="7" fillId="0" borderId="24" xfId="1" applyFont="1" applyFill="1" applyBorder="1" applyAlignment="1">
      <alignment vertical="center" shrinkToFit="1"/>
    </xf>
    <xf numFmtId="38" fontId="7" fillId="0" borderId="23" xfId="1" applyFont="1" applyFill="1" applyBorder="1" applyAlignment="1">
      <alignment vertical="center" shrinkToFit="1"/>
    </xf>
    <xf numFmtId="0" fontId="13" fillId="0" borderId="25" xfId="2" applyFont="1" applyBorder="1" applyAlignment="1">
      <alignment vertical="center" wrapText="1"/>
    </xf>
    <xf numFmtId="0" fontId="13" fillId="0" borderId="26" xfId="2" applyFont="1" applyBorder="1" applyAlignment="1">
      <alignment vertical="center" wrapText="1"/>
    </xf>
    <xf numFmtId="0" fontId="13" fillId="0" borderId="22" xfId="2" applyFont="1" applyBorder="1" applyAlignment="1">
      <alignment vertical="center" wrapText="1"/>
    </xf>
    <xf numFmtId="0" fontId="13" fillId="0" borderId="21" xfId="2" applyFont="1" applyBorder="1" applyAlignment="1">
      <alignment vertical="center" wrapText="1"/>
    </xf>
    <xf numFmtId="38" fontId="7" fillId="0" borderId="24" xfId="1" applyFont="1" applyFill="1" applyBorder="1" applyAlignment="1">
      <alignment vertical="center"/>
    </xf>
    <xf numFmtId="38" fontId="7" fillId="0" borderId="23" xfId="1" applyFont="1" applyFill="1" applyBorder="1" applyAlignment="1">
      <alignment vertical="center"/>
    </xf>
    <xf numFmtId="56" fontId="7" fillId="0" borderId="25" xfId="2" applyNumberFormat="1" applyFont="1" applyBorder="1" applyAlignment="1">
      <alignment vertical="center" wrapText="1"/>
    </xf>
    <xf numFmtId="56" fontId="7" fillId="0" borderId="26" xfId="2" applyNumberFormat="1" applyFont="1" applyBorder="1" applyAlignment="1">
      <alignment vertical="center" wrapText="1"/>
    </xf>
    <xf numFmtId="56" fontId="7" fillId="0" borderId="22" xfId="2" applyNumberFormat="1" applyFont="1" applyBorder="1" applyAlignment="1">
      <alignment vertical="center" wrapText="1"/>
    </xf>
    <xf numFmtId="56" fontId="7" fillId="0" borderId="21" xfId="2" applyNumberFormat="1" applyFont="1" applyBorder="1" applyAlignment="1">
      <alignment vertical="center" wrapText="1"/>
    </xf>
    <xf numFmtId="0" fontId="7" fillId="0" borderId="26" xfId="2" applyFont="1" applyBorder="1" applyAlignment="1">
      <alignment horizontal="center" vertical="center" shrinkToFit="1"/>
    </xf>
    <xf numFmtId="0" fontId="7" fillId="0" borderId="21" xfId="2" applyFont="1" applyBorder="1" applyAlignment="1">
      <alignment horizontal="center" vertical="center" shrinkToFit="1"/>
    </xf>
    <xf numFmtId="0" fontId="7" fillId="0" borderId="25" xfId="2" applyFont="1" applyBorder="1" applyAlignment="1">
      <alignment vertical="center" wrapText="1"/>
    </xf>
    <xf numFmtId="0" fontId="7" fillId="0" borderId="26" xfId="2" applyFont="1" applyBorder="1" applyAlignment="1">
      <alignment vertical="center" wrapText="1"/>
    </xf>
    <xf numFmtId="0" fontId="7" fillId="0" borderId="22" xfId="2" applyFont="1" applyBorder="1" applyAlignment="1">
      <alignment vertical="center" wrapText="1"/>
    </xf>
    <xf numFmtId="0" fontId="7" fillId="0" borderId="21" xfId="2" applyFont="1" applyBorder="1" applyAlignment="1">
      <alignment vertical="center" wrapText="1"/>
    </xf>
    <xf numFmtId="0" fontId="12" fillId="0" borderId="24" xfId="2" applyFont="1" applyBorder="1" applyAlignment="1">
      <alignment horizontal="center" vertical="center" shrinkToFit="1"/>
    </xf>
    <xf numFmtId="0" fontId="12" fillId="0" borderId="23" xfId="2" applyFont="1" applyBorder="1" applyAlignment="1">
      <alignment horizontal="center" vertical="center" shrinkToFit="1"/>
    </xf>
    <xf numFmtId="38" fontId="7" fillId="0" borderId="24" xfId="4" applyFont="1" applyFill="1" applyBorder="1" applyAlignment="1">
      <alignment vertical="center"/>
    </xf>
    <xf numFmtId="38" fontId="7" fillId="0" borderId="23" xfId="4" applyFont="1" applyFill="1" applyBorder="1" applyAlignment="1">
      <alignment vertical="center"/>
    </xf>
    <xf numFmtId="38" fontId="7" fillId="0" borderId="26" xfId="1" applyFont="1" applyFill="1" applyBorder="1" applyAlignment="1">
      <alignment vertical="center"/>
    </xf>
    <xf numFmtId="38" fontId="7" fillId="0" borderId="21" xfId="1" applyFont="1" applyFill="1" applyBorder="1" applyAlignment="1">
      <alignment vertical="center"/>
    </xf>
    <xf numFmtId="38" fontId="7" fillId="0" borderId="17" xfId="4" applyFont="1" applyFill="1" applyBorder="1" applyAlignment="1">
      <alignment vertical="center"/>
    </xf>
    <xf numFmtId="38" fontId="7" fillId="0" borderId="17" xfId="1" applyFont="1" applyFill="1" applyBorder="1" applyAlignment="1">
      <alignment vertical="center"/>
    </xf>
    <xf numFmtId="0" fontId="13" fillId="0" borderId="26" xfId="2" applyFont="1" applyBorder="1" applyAlignment="1">
      <alignment horizontal="center" vertical="center" wrapText="1"/>
    </xf>
    <xf numFmtId="0" fontId="13" fillId="0" borderId="21" xfId="2" applyFont="1" applyBorder="1" applyAlignment="1">
      <alignment horizontal="center" vertical="center" wrapText="1"/>
    </xf>
    <xf numFmtId="0" fontId="12" fillId="0" borderId="26" xfId="2" applyFont="1" applyBorder="1" applyAlignment="1">
      <alignment horizontal="center" vertical="center" shrinkToFit="1"/>
    </xf>
    <xf numFmtId="0" fontId="12" fillId="0" borderId="21" xfId="2" applyFont="1" applyBorder="1" applyAlignment="1">
      <alignment horizontal="center" vertical="center" shrinkToFit="1"/>
    </xf>
    <xf numFmtId="0" fontId="7" fillId="0" borderId="0" xfId="2" applyFont="1" applyAlignment="1">
      <alignment vertical="center" wrapText="1"/>
    </xf>
    <xf numFmtId="0" fontId="7" fillId="0" borderId="5" xfId="2" applyFont="1" applyBorder="1" applyAlignment="1">
      <alignment vertical="center" wrapText="1"/>
    </xf>
    <xf numFmtId="0" fontId="7" fillId="0" borderId="24" xfId="2" applyFont="1" applyBorder="1" applyAlignment="1">
      <alignment vertical="center"/>
    </xf>
    <xf numFmtId="0" fontId="7" fillId="0" borderId="23" xfId="2" applyFont="1" applyBorder="1" applyAlignment="1">
      <alignment vertical="center"/>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13" fillId="0" borderId="5"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3" xfId="2" applyFont="1" applyBorder="1" applyAlignment="1">
      <alignment horizontal="center" vertical="center" wrapText="1"/>
    </xf>
    <xf numFmtId="38" fontId="7" fillId="0" borderId="25" xfId="1" applyFont="1" applyFill="1" applyBorder="1" applyAlignment="1">
      <alignment vertical="center"/>
    </xf>
    <xf numFmtId="38" fontId="7" fillId="0" borderId="22" xfId="1" applyFont="1" applyFill="1" applyBorder="1" applyAlignment="1">
      <alignment vertical="center"/>
    </xf>
    <xf numFmtId="38" fontId="7" fillId="0" borderId="17" xfId="1" applyFont="1" applyFill="1" applyBorder="1" applyAlignment="1">
      <alignment vertical="center" shrinkToFit="1"/>
    </xf>
    <xf numFmtId="0" fontId="11" fillId="0" borderId="25" xfId="2" applyFont="1" applyBorder="1" applyAlignment="1">
      <alignment vertical="center" wrapText="1"/>
    </xf>
    <xf numFmtId="0" fontId="11" fillId="0" borderId="26" xfId="2" applyFont="1" applyBorder="1" applyAlignment="1">
      <alignment vertical="center" wrapText="1"/>
    </xf>
    <xf numFmtId="0" fontId="11" fillId="0" borderId="22" xfId="2" applyFont="1" applyBorder="1" applyAlignment="1">
      <alignment vertical="center" wrapText="1"/>
    </xf>
    <xf numFmtId="0" fontId="11" fillId="0" borderId="21" xfId="2" applyFont="1" applyBorder="1" applyAlignment="1">
      <alignment vertical="center" wrapText="1"/>
    </xf>
    <xf numFmtId="0" fontId="11" fillId="0" borderId="0" xfId="2" applyFont="1" applyAlignment="1">
      <alignment vertical="center" wrapText="1"/>
    </xf>
    <xf numFmtId="0" fontId="11" fillId="0" borderId="5" xfId="2" applyFont="1" applyBorder="1" applyAlignment="1">
      <alignment vertical="center" wrapText="1"/>
    </xf>
    <xf numFmtId="0" fontId="12" fillId="0" borderId="5" xfId="2" applyFont="1" applyBorder="1" applyAlignment="1">
      <alignment horizontal="center" vertical="center" shrinkToFit="1"/>
    </xf>
    <xf numFmtId="0" fontId="7" fillId="0" borderId="17" xfId="2" applyFont="1" applyBorder="1" applyAlignment="1">
      <alignment vertical="center"/>
    </xf>
    <xf numFmtId="38" fontId="7" fillId="0" borderId="5" xfId="1" applyFont="1" applyFill="1" applyBorder="1" applyAlignment="1">
      <alignment vertical="center"/>
    </xf>
    <xf numFmtId="0" fontId="7" fillId="0" borderId="17" xfId="2" applyFont="1" applyBorder="1" applyAlignment="1">
      <alignment horizontal="center" vertical="center"/>
    </xf>
    <xf numFmtId="0" fontId="12" fillId="0" borderId="17" xfId="2" applyFont="1" applyBorder="1" applyAlignment="1">
      <alignment horizontal="center" vertical="center" shrinkToFit="1"/>
    </xf>
    <xf numFmtId="0" fontId="13" fillId="0" borderId="24" xfId="2" applyFont="1" applyBorder="1" applyAlignment="1">
      <alignment horizontal="center" vertical="center" wrapText="1"/>
    </xf>
    <xf numFmtId="0" fontId="13" fillId="0" borderId="23" xfId="2" applyFont="1" applyBorder="1" applyAlignment="1">
      <alignment horizontal="center" vertical="center" wrapText="1"/>
    </xf>
    <xf numFmtId="0" fontId="12" fillId="0" borderId="24" xfId="2" applyFont="1" applyBorder="1" applyAlignment="1">
      <alignment horizontal="center" vertical="center" wrapText="1" shrinkToFit="1"/>
    </xf>
    <xf numFmtId="0" fontId="12" fillId="0" borderId="23" xfId="2" applyFont="1" applyBorder="1" applyAlignment="1">
      <alignment horizontal="center" vertical="center" wrapText="1" shrinkToFit="1"/>
    </xf>
    <xf numFmtId="0" fontId="7" fillId="0" borderId="4" xfId="2" applyFont="1" applyBorder="1" applyAlignment="1">
      <alignment horizontal="center" vertical="center"/>
    </xf>
    <xf numFmtId="56" fontId="7" fillId="0" borderId="0" xfId="2" applyNumberFormat="1" applyFont="1" applyAlignment="1">
      <alignment vertical="center" wrapText="1"/>
    </xf>
    <xf numFmtId="56" fontId="7" fillId="0" borderId="5" xfId="2" applyNumberFormat="1" applyFont="1" applyBorder="1" applyAlignment="1">
      <alignment vertical="center" wrapText="1"/>
    </xf>
    <xf numFmtId="0" fontId="7" fillId="0" borderId="25" xfId="2" applyFont="1" applyBorder="1" applyAlignment="1">
      <alignment horizontal="center" vertical="center"/>
    </xf>
    <xf numFmtId="0" fontId="7" fillId="0" borderId="22" xfId="2" applyFont="1" applyBorder="1" applyAlignment="1">
      <alignment horizontal="center" vertical="center"/>
    </xf>
    <xf numFmtId="0" fontId="7" fillId="0" borderId="17" xfId="2" applyFont="1" applyBorder="1" applyAlignment="1">
      <alignment horizontal="center" vertical="center" shrinkToFit="1"/>
    </xf>
    <xf numFmtId="38" fontId="7" fillId="0" borderId="0" xfId="1" applyFont="1" applyFill="1" applyBorder="1" applyAlignment="1">
      <alignment vertical="center" shrinkToFit="1"/>
    </xf>
    <xf numFmtId="38" fontId="7" fillId="0" borderId="22" xfId="1" applyFont="1" applyFill="1" applyBorder="1" applyAlignment="1">
      <alignment vertical="center" shrinkToFit="1"/>
    </xf>
    <xf numFmtId="0" fontId="7" fillId="0" borderId="16" xfId="2" applyFont="1" applyBorder="1" applyAlignment="1">
      <alignment horizontal="center" vertical="center" shrinkToFit="1"/>
    </xf>
    <xf numFmtId="0" fontId="7" fillId="0" borderId="18" xfId="2" applyFont="1" applyBorder="1" applyAlignment="1">
      <alignment horizontal="center" vertical="center" shrinkToFit="1"/>
    </xf>
    <xf numFmtId="0" fontId="11" fillId="0" borderId="16" xfId="2" applyFont="1" applyBorder="1" applyAlignment="1">
      <alignment horizontal="center" vertical="center" wrapText="1"/>
    </xf>
    <xf numFmtId="0" fontId="11" fillId="0" borderId="18" xfId="2" applyFont="1" applyBorder="1" applyAlignment="1">
      <alignment horizontal="center" vertical="center" wrapText="1"/>
    </xf>
    <xf numFmtId="0" fontId="7" fillId="0" borderId="0" xfId="2" applyFont="1" applyAlignment="1">
      <alignment horizontal="center" vertical="center"/>
    </xf>
    <xf numFmtId="38" fontId="7" fillId="0" borderId="0" xfId="1" applyFont="1" applyFill="1" applyBorder="1" applyAlignment="1">
      <alignmen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16" xfId="2" applyFont="1" applyBorder="1" applyAlignment="1">
      <alignment horizontal="center" vertical="center"/>
    </xf>
    <xf numFmtId="0" fontId="7" fillId="0" borderId="18" xfId="2" applyFont="1" applyBorder="1" applyAlignment="1">
      <alignment horizontal="center" vertical="center"/>
    </xf>
    <xf numFmtId="0" fontId="7" fillId="0" borderId="16" xfId="2" applyFont="1" applyBorder="1" applyAlignment="1">
      <alignment horizontal="center" vertical="center" wrapText="1"/>
    </xf>
    <xf numFmtId="0" fontId="7" fillId="0" borderId="18" xfId="2" applyFont="1" applyBorder="1" applyAlignment="1">
      <alignment horizontal="center" vertical="center" wrapText="1"/>
    </xf>
    <xf numFmtId="56" fontId="11" fillId="0" borderId="0" xfId="2" applyNumberFormat="1" applyFont="1" applyAlignment="1">
      <alignment vertical="center" wrapText="1" shrinkToFit="1"/>
    </xf>
    <xf numFmtId="56" fontId="11" fillId="0" borderId="5" xfId="2" applyNumberFormat="1" applyFont="1" applyBorder="1" applyAlignment="1">
      <alignment vertical="center" wrapText="1" shrinkToFit="1"/>
    </xf>
    <xf numFmtId="56" fontId="11" fillId="0" borderId="22" xfId="2" applyNumberFormat="1" applyFont="1" applyBorder="1" applyAlignment="1">
      <alignment vertical="center" wrapText="1" shrinkToFit="1"/>
    </xf>
    <xf numFmtId="56" fontId="11" fillId="0" borderId="21" xfId="2" applyNumberFormat="1" applyFont="1" applyBorder="1" applyAlignment="1">
      <alignment vertical="center" wrapText="1" shrinkToFit="1"/>
    </xf>
    <xf numFmtId="0" fontId="7" fillId="0" borderId="0" xfId="2" applyFont="1" applyAlignment="1">
      <alignment horizontal="center" vertical="center" wrapText="1"/>
    </xf>
    <xf numFmtId="0" fontId="7" fillId="0" borderId="22" xfId="2" applyFont="1" applyBorder="1" applyAlignment="1">
      <alignment horizontal="center" vertical="center" wrapText="1"/>
    </xf>
    <xf numFmtId="38" fontId="7" fillId="0" borderId="5" xfId="1" applyFont="1" applyFill="1" applyBorder="1" applyAlignment="1">
      <alignment vertical="center" shrinkToFit="1"/>
    </xf>
    <xf numFmtId="38" fontId="7" fillId="0" borderId="0" xfId="4" applyFont="1" applyFill="1" applyBorder="1" applyAlignment="1">
      <alignment horizontal="center" vertical="center"/>
    </xf>
    <xf numFmtId="38" fontId="7" fillId="0" borderId="0" xfId="4" applyFont="1" applyFill="1" applyBorder="1" applyAlignment="1">
      <alignment horizontal="center" vertical="center" wrapText="1"/>
    </xf>
    <xf numFmtId="0" fontId="7" fillId="0" borderId="9" xfId="2" applyFont="1" applyBorder="1" applyAlignment="1">
      <alignment vertical="center"/>
    </xf>
    <xf numFmtId="0" fontId="7" fillId="0" borderId="10" xfId="2" applyFont="1" applyBorder="1" applyAlignment="1">
      <alignment vertical="center"/>
    </xf>
    <xf numFmtId="0" fontId="7" fillId="0" borderId="11" xfId="2" applyFont="1" applyBorder="1" applyAlignment="1">
      <alignment vertical="center"/>
    </xf>
    <xf numFmtId="0" fontId="7" fillId="0" borderId="9" xfId="2" applyFont="1" applyBorder="1" applyAlignment="1">
      <alignment horizontal="left" vertical="center"/>
    </xf>
    <xf numFmtId="0" fontId="7" fillId="0" borderId="10" xfId="2" applyFont="1" applyBorder="1" applyAlignment="1">
      <alignment horizontal="left" vertical="center"/>
    </xf>
    <xf numFmtId="0" fontId="7" fillId="0" borderId="11" xfId="2" applyFont="1" applyBorder="1" applyAlignment="1">
      <alignment horizontal="lef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xf numFmtId="0" fontId="7" fillId="0" borderId="6" xfId="2" applyFont="1" applyBorder="1" applyAlignment="1">
      <alignment vertical="center"/>
    </xf>
    <xf numFmtId="0" fontId="7" fillId="0" borderId="7" xfId="2" applyFont="1" applyBorder="1" applyAlignment="1">
      <alignment vertical="center"/>
    </xf>
    <xf numFmtId="0" fontId="7" fillId="0" borderId="8" xfId="2" applyFont="1" applyBorder="1" applyAlignment="1">
      <alignment vertical="center"/>
    </xf>
    <xf numFmtId="0" fontId="11" fillId="0" borderId="0" xfId="2" applyFont="1" applyAlignment="1">
      <alignment vertical="center"/>
    </xf>
    <xf numFmtId="0" fontId="11" fillId="0" borderId="5" xfId="2" applyFont="1" applyBorder="1" applyAlignment="1">
      <alignment vertical="center"/>
    </xf>
    <xf numFmtId="0" fontId="11" fillId="0" borderId="0" xfId="2" applyFont="1" applyAlignment="1">
      <alignment horizontal="center" vertical="center"/>
    </xf>
    <xf numFmtId="0" fontId="11" fillId="0" borderId="5" xfId="2" applyFont="1" applyBorder="1" applyAlignment="1">
      <alignment horizontal="center" vertical="center"/>
    </xf>
    <xf numFmtId="0" fontId="11" fillId="0" borderId="4" xfId="2" applyFont="1" applyBorder="1" applyAlignment="1">
      <alignment horizontal="center" vertical="center"/>
    </xf>
    <xf numFmtId="0" fontId="0" fillId="0" borderId="11" xfId="0" applyBorder="1" applyAlignment="1">
      <alignment horizontal="center" vertical="center"/>
    </xf>
  </cellXfs>
  <cellStyles count="6">
    <cellStyle name="桁区切り" xfId="1" builtinId="6"/>
    <cellStyle name="桁区切り 2" xfId="3" xr:uid="{00000000-0005-0000-0000-000002000000}"/>
    <cellStyle name="桁区切り 3" xfId="4" xr:uid="{00000000-0005-0000-0000-000003000000}"/>
    <cellStyle name="標準" xfId="0" builtinId="0"/>
    <cellStyle name="標準_Ｈ1７年度決算書類2" xfId="2" xr:uid="{00000000-0005-0000-0000-000005000000}"/>
    <cellStyle name="標準_収支予算書１８年度 " xfId="5" xr:uid="{00000000-0005-0000-0000-000006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396240</xdr:colOff>
      <xdr:row>46</xdr:row>
      <xdr:rowOff>121920</xdr:rowOff>
    </xdr:from>
    <xdr:to>
      <xdr:col>2</xdr:col>
      <xdr:colOff>561975</xdr:colOff>
      <xdr:row>49</xdr:row>
      <xdr:rowOff>160020</xdr:rowOff>
    </xdr:to>
    <xdr:pic>
      <xdr:nvPicPr>
        <xdr:cNvPr id="2" name="Picture 1" descr="県体協R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10203180"/>
          <a:ext cx="691515"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219075</xdr:colOff>
      <xdr:row>47</xdr:row>
      <xdr:rowOff>0</xdr:rowOff>
    </xdr:from>
    <xdr:to>
      <xdr:col>12</xdr:col>
      <xdr:colOff>942975</xdr:colOff>
      <xdr:row>50</xdr:row>
      <xdr:rowOff>38100</xdr:rowOff>
    </xdr:to>
    <xdr:pic>
      <xdr:nvPicPr>
        <xdr:cNvPr id="3" name="Picture 2" descr="県体協R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77325" y="10448925"/>
          <a:ext cx="762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V49"/>
  <sheetViews>
    <sheetView view="pageBreakPreview" topLeftCell="A37" zoomScaleNormal="100" zoomScaleSheetLayoutView="100" workbookViewId="0">
      <selection activeCell="H12" sqref="H12"/>
    </sheetView>
  </sheetViews>
  <sheetFormatPr defaultRowHeight="13.5"/>
  <cols>
    <col min="1" max="1" width="7.875" style="138" customWidth="1"/>
    <col min="2" max="2" width="7.625" style="138" customWidth="1"/>
    <col min="3" max="4" width="9" style="138"/>
    <col min="5" max="5" width="6.5" style="138" customWidth="1"/>
    <col min="6" max="6" width="19.375" style="138" customWidth="1"/>
    <col min="7" max="7" width="9.875" style="138" customWidth="1"/>
    <col min="8" max="8" width="7.625" style="138" customWidth="1"/>
    <col min="9" max="9" width="15.125" style="138" customWidth="1"/>
    <col min="10" max="10" width="10.125" style="138" customWidth="1"/>
    <col min="11" max="11" width="3.75" style="138" hidden="1" customWidth="1"/>
    <col min="12" max="12" width="9" style="138"/>
    <col min="13" max="13" width="13.75" style="138" customWidth="1"/>
    <col min="14" max="14" width="9" style="138"/>
    <col min="15" max="15" width="10.875" style="138" customWidth="1"/>
    <col min="16" max="16" width="7.5" style="138" customWidth="1"/>
    <col min="17" max="17" width="10.625" style="138" customWidth="1"/>
    <col min="18" max="18" width="15.125" style="138" customWidth="1"/>
    <col min="19" max="20" width="10.125" style="138" customWidth="1"/>
    <col min="21" max="255" width="9" style="138"/>
    <col min="256" max="256" width="7.875" style="138" customWidth="1"/>
    <col min="257" max="257" width="7.75" style="138" customWidth="1"/>
    <col min="258" max="258" width="1.375" style="138" customWidth="1"/>
    <col min="259" max="260" width="9" style="138"/>
    <col min="261" max="261" width="6.5" style="138" customWidth="1"/>
    <col min="262" max="262" width="19.375" style="138" customWidth="1"/>
    <col min="263" max="263" width="9.875" style="138" customWidth="1"/>
    <col min="264" max="264" width="9" style="138"/>
    <col min="265" max="265" width="6.75" style="138" customWidth="1"/>
    <col min="266" max="267" width="10.375" style="138" customWidth="1"/>
    <col min="268" max="268" width="9" style="138"/>
    <col min="269" max="269" width="13.75" style="138" customWidth="1"/>
    <col min="270" max="270" width="9" style="138"/>
    <col min="271" max="271" width="10.875" style="138" customWidth="1"/>
    <col min="272" max="272" width="7.5" style="138" customWidth="1"/>
    <col min="273" max="273" width="10.625" style="138" customWidth="1"/>
    <col min="274" max="274" width="15.125" style="138" customWidth="1"/>
    <col min="275" max="276" width="10.125" style="138" customWidth="1"/>
    <col min="277" max="511" width="9" style="138"/>
    <col min="512" max="512" width="7.875" style="138" customWidth="1"/>
    <col min="513" max="513" width="7.75" style="138" customWidth="1"/>
    <col min="514" max="514" width="1.375" style="138" customWidth="1"/>
    <col min="515" max="516" width="9" style="138"/>
    <col min="517" max="517" width="6.5" style="138" customWidth="1"/>
    <col min="518" max="518" width="19.375" style="138" customWidth="1"/>
    <col min="519" max="519" width="9.875" style="138" customWidth="1"/>
    <col min="520" max="520" width="9" style="138"/>
    <col min="521" max="521" width="6.75" style="138" customWidth="1"/>
    <col min="522" max="523" width="10.375" style="138" customWidth="1"/>
    <col min="524" max="524" width="9" style="138"/>
    <col min="525" max="525" width="13.75" style="138" customWidth="1"/>
    <col min="526" max="526" width="9" style="138"/>
    <col min="527" max="527" width="10.875" style="138" customWidth="1"/>
    <col min="528" max="528" width="7.5" style="138" customWidth="1"/>
    <col min="529" max="529" width="10.625" style="138" customWidth="1"/>
    <col min="530" max="530" width="15.125" style="138" customWidth="1"/>
    <col min="531" max="532" width="10.125" style="138" customWidth="1"/>
    <col min="533" max="767" width="9" style="138"/>
    <col min="768" max="768" width="7.875" style="138" customWidth="1"/>
    <col min="769" max="769" width="7.75" style="138" customWidth="1"/>
    <col min="770" max="770" width="1.375" style="138" customWidth="1"/>
    <col min="771" max="772" width="9" style="138"/>
    <col min="773" max="773" width="6.5" style="138" customWidth="1"/>
    <col min="774" max="774" width="19.375" style="138" customWidth="1"/>
    <col min="775" max="775" width="9.875" style="138" customWidth="1"/>
    <col min="776" max="776" width="9" style="138"/>
    <col min="777" max="777" width="6.75" style="138" customWidth="1"/>
    <col min="778" max="779" width="10.375" style="138" customWidth="1"/>
    <col min="780" max="780" width="9" style="138"/>
    <col min="781" max="781" width="13.75" style="138" customWidth="1"/>
    <col min="782" max="782" width="9" style="138"/>
    <col min="783" max="783" width="10.875" style="138" customWidth="1"/>
    <col min="784" max="784" width="7.5" style="138" customWidth="1"/>
    <col min="785" max="785" width="10.625" style="138" customWidth="1"/>
    <col min="786" max="786" width="15.125" style="138" customWidth="1"/>
    <col min="787" max="788" width="10.125" style="138" customWidth="1"/>
    <col min="789" max="1023" width="9" style="138"/>
    <col min="1024" max="1024" width="7.875" style="138" customWidth="1"/>
    <col min="1025" max="1025" width="7.75" style="138" customWidth="1"/>
    <col min="1026" max="1026" width="1.375" style="138" customWidth="1"/>
    <col min="1027" max="1028" width="9" style="138"/>
    <col min="1029" max="1029" width="6.5" style="138" customWidth="1"/>
    <col min="1030" max="1030" width="19.375" style="138" customWidth="1"/>
    <col min="1031" max="1031" width="9.875" style="138" customWidth="1"/>
    <col min="1032" max="1032" width="9" style="138"/>
    <col min="1033" max="1033" width="6.75" style="138" customWidth="1"/>
    <col min="1034" max="1035" width="10.375" style="138" customWidth="1"/>
    <col min="1036" max="1036" width="9" style="138"/>
    <col min="1037" max="1037" width="13.75" style="138" customWidth="1"/>
    <col min="1038" max="1038" width="9" style="138"/>
    <col min="1039" max="1039" width="10.875" style="138" customWidth="1"/>
    <col min="1040" max="1040" width="7.5" style="138" customWidth="1"/>
    <col min="1041" max="1041" width="10.625" style="138" customWidth="1"/>
    <col min="1042" max="1042" width="15.125" style="138" customWidth="1"/>
    <col min="1043" max="1044" width="10.125" style="138" customWidth="1"/>
    <col min="1045" max="1279" width="9" style="138"/>
    <col min="1280" max="1280" width="7.875" style="138" customWidth="1"/>
    <col min="1281" max="1281" width="7.75" style="138" customWidth="1"/>
    <col min="1282" max="1282" width="1.375" style="138" customWidth="1"/>
    <col min="1283" max="1284" width="9" style="138"/>
    <col min="1285" max="1285" width="6.5" style="138" customWidth="1"/>
    <col min="1286" max="1286" width="19.375" style="138" customWidth="1"/>
    <col min="1287" max="1287" width="9.875" style="138" customWidth="1"/>
    <col min="1288" max="1288" width="9" style="138"/>
    <col min="1289" max="1289" width="6.75" style="138" customWidth="1"/>
    <col min="1290" max="1291" width="10.375" style="138" customWidth="1"/>
    <col min="1292" max="1292" width="9" style="138"/>
    <col min="1293" max="1293" width="13.75" style="138" customWidth="1"/>
    <col min="1294" max="1294" width="9" style="138"/>
    <col min="1295" max="1295" width="10.875" style="138" customWidth="1"/>
    <col min="1296" max="1296" width="7.5" style="138" customWidth="1"/>
    <col min="1297" max="1297" width="10.625" style="138" customWidth="1"/>
    <col min="1298" max="1298" width="15.125" style="138" customWidth="1"/>
    <col min="1299" max="1300" width="10.125" style="138" customWidth="1"/>
    <col min="1301" max="1535" width="9" style="138"/>
    <col min="1536" max="1536" width="7.875" style="138" customWidth="1"/>
    <col min="1537" max="1537" width="7.75" style="138" customWidth="1"/>
    <col min="1538" max="1538" width="1.375" style="138" customWidth="1"/>
    <col min="1539" max="1540" width="9" style="138"/>
    <col min="1541" max="1541" width="6.5" style="138" customWidth="1"/>
    <col min="1542" max="1542" width="19.375" style="138" customWidth="1"/>
    <col min="1543" max="1543" width="9.875" style="138" customWidth="1"/>
    <col min="1544" max="1544" width="9" style="138"/>
    <col min="1545" max="1545" width="6.75" style="138" customWidth="1"/>
    <col min="1546" max="1547" width="10.375" style="138" customWidth="1"/>
    <col min="1548" max="1548" width="9" style="138"/>
    <col min="1549" max="1549" width="13.75" style="138" customWidth="1"/>
    <col min="1550" max="1550" width="9" style="138"/>
    <col min="1551" max="1551" width="10.875" style="138" customWidth="1"/>
    <col min="1552" max="1552" width="7.5" style="138" customWidth="1"/>
    <col min="1553" max="1553" width="10.625" style="138" customWidth="1"/>
    <col min="1554" max="1554" width="15.125" style="138" customWidth="1"/>
    <col min="1555" max="1556" width="10.125" style="138" customWidth="1"/>
    <col min="1557" max="1791" width="9" style="138"/>
    <col min="1792" max="1792" width="7.875" style="138" customWidth="1"/>
    <col min="1793" max="1793" width="7.75" style="138" customWidth="1"/>
    <col min="1794" max="1794" width="1.375" style="138" customWidth="1"/>
    <col min="1795" max="1796" width="9" style="138"/>
    <col min="1797" max="1797" width="6.5" style="138" customWidth="1"/>
    <col min="1798" max="1798" width="19.375" style="138" customWidth="1"/>
    <col min="1799" max="1799" width="9.875" style="138" customWidth="1"/>
    <col min="1800" max="1800" width="9" style="138"/>
    <col min="1801" max="1801" width="6.75" style="138" customWidth="1"/>
    <col min="1802" max="1803" width="10.375" style="138" customWidth="1"/>
    <col min="1804" max="1804" width="9" style="138"/>
    <col min="1805" max="1805" width="13.75" style="138" customWidth="1"/>
    <col min="1806" max="1806" width="9" style="138"/>
    <col min="1807" max="1807" width="10.875" style="138" customWidth="1"/>
    <col min="1808" max="1808" width="7.5" style="138" customWidth="1"/>
    <col min="1809" max="1809" width="10.625" style="138" customWidth="1"/>
    <col min="1810" max="1810" width="15.125" style="138" customWidth="1"/>
    <col min="1811" max="1812" width="10.125" style="138" customWidth="1"/>
    <col min="1813" max="2047" width="9" style="138"/>
    <col min="2048" max="2048" width="7.875" style="138" customWidth="1"/>
    <col min="2049" max="2049" width="7.75" style="138" customWidth="1"/>
    <col min="2050" max="2050" width="1.375" style="138" customWidth="1"/>
    <col min="2051" max="2052" width="9" style="138"/>
    <col min="2053" max="2053" width="6.5" style="138" customWidth="1"/>
    <col min="2054" max="2054" width="19.375" style="138" customWidth="1"/>
    <col min="2055" max="2055" width="9.875" style="138" customWidth="1"/>
    <col min="2056" max="2056" width="9" style="138"/>
    <col min="2057" max="2057" width="6.75" style="138" customWidth="1"/>
    <col min="2058" max="2059" width="10.375" style="138" customWidth="1"/>
    <col min="2060" max="2060" width="9" style="138"/>
    <col min="2061" max="2061" width="13.75" style="138" customWidth="1"/>
    <col min="2062" max="2062" width="9" style="138"/>
    <col min="2063" max="2063" width="10.875" style="138" customWidth="1"/>
    <col min="2064" max="2064" width="7.5" style="138" customWidth="1"/>
    <col min="2065" max="2065" width="10.625" style="138" customWidth="1"/>
    <col min="2066" max="2066" width="15.125" style="138" customWidth="1"/>
    <col min="2067" max="2068" width="10.125" style="138" customWidth="1"/>
    <col min="2069" max="2303" width="9" style="138"/>
    <col min="2304" max="2304" width="7.875" style="138" customWidth="1"/>
    <col min="2305" max="2305" width="7.75" style="138" customWidth="1"/>
    <col min="2306" max="2306" width="1.375" style="138" customWidth="1"/>
    <col min="2307" max="2308" width="9" style="138"/>
    <col min="2309" max="2309" width="6.5" style="138" customWidth="1"/>
    <col min="2310" max="2310" width="19.375" style="138" customWidth="1"/>
    <col min="2311" max="2311" width="9.875" style="138" customWidth="1"/>
    <col min="2312" max="2312" width="9" style="138"/>
    <col min="2313" max="2313" width="6.75" style="138" customWidth="1"/>
    <col min="2314" max="2315" width="10.375" style="138" customWidth="1"/>
    <col min="2316" max="2316" width="9" style="138"/>
    <col min="2317" max="2317" width="13.75" style="138" customWidth="1"/>
    <col min="2318" max="2318" width="9" style="138"/>
    <col min="2319" max="2319" width="10.875" style="138" customWidth="1"/>
    <col min="2320" max="2320" width="7.5" style="138" customWidth="1"/>
    <col min="2321" max="2321" width="10.625" style="138" customWidth="1"/>
    <col min="2322" max="2322" width="15.125" style="138" customWidth="1"/>
    <col min="2323" max="2324" width="10.125" style="138" customWidth="1"/>
    <col min="2325" max="2559" width="9" style="138"/>
    <col min="2560" max="2560" width="7.875" style="138" customWidth="1"/>
    <col min="2561" max="2561" width="7.75" style="138" customWidth="1"/>
    <col min="2562" max="2562" width="1.375" style="138" customWidth="1"/>
    <col min="2563" max="2564" width="9" style="138"/>
    <col min="2565" max="2565" width="6.5" style="138" customWidth="1"/>
    <col min="2566" max="2566" width="19.375" style="138" customWidth="1"/>
    <col min="2567" max="2567" width="9.875" style="138" customWidth="1"/>
    <col min="2568" max="2568" width="9" style="138"/>
    <col min="2569" max="2569" width="6.75" style="138" customWidth="1"/>
    <col min="2570" max="2571" width="10.375" style="138" customWidth="1"/>
    <col min="2572" max="2572" width="9" style="138"/>
    <col min="2573" max="2573" width="13.75" style="138" customWidth="1"/>
    <col min="2574" max="2574" width="9" style="138"/>
    <col min="2575" max="2575" width="10.875" style="138" customWidth="1"/>
    <col min="2576" max="2576" width="7.5" style="138" customWidth="1"/>
    <col min="2577" max="2577" width="10.625" style="138" customWidth="1"/>
    <col min="2578" max="2578" width="15.125" style="138" customWidth="1"/>
    <col min="2579" max="2580" width="10.125" style="138" customWidth="1"/>
    <col min="2581" max="2815" width="9" style="138"/>
    <col min="2816" max="2816" width="7.875" style="138" customWidth="1"/>
    <col min="2817" max="2817" width="7.75" style="138" customWidth="1"/>
    <col min="2818" max="2818" width="1.375" style="138" customWidth="1"/>
    <col min="2819" max="2820" width="9" style="138"/>
    <col min="2821" max="2821" width="6.5" style="138" customWidth="1"/>
    <col min="2822" max="2822" width="19.375" style="138" customWidth="1"/>
    <col min="2823" max="2823" width="9.875" style="138" customWidth="1"/>
    <col min="2824" max="2824" width="9" style="138"/>
    <col min="2825" max="2825" width="6.75" style="138" customWidth="1"/>
    <col min="2826" max="2827" width="10.375" style="138" customWidth="1"/>
    <col min="2828" max="2828" width="9" style="138"/>
    <col min="2829" max="2829" width="13.75" style="138" customWidth="1"/>
    <col min="2830" max="2830" width="9" style="138"/>
    <col min="2831" max="2831" width="10.875" style="138" customWidth="1"/>
    <col min="2832" max="2832" width="7.5" style="138" customWidth="1"/>
    <col min="2833" max="2833" width="10.625" style="138" customWidth="1"/>
    <col min="2834" max="2834" width="15.125" style="138" customWidth="1"/>
    <col min="2835" max="2836" width="10.125" style="138" customWidth="1"/>
    <col min="2837" max="3071" width="9" style="138"/>
    <col min="3072" max="3072" width="7.875" style="138" customWidth="1"/>
    <col min="3073" max="3073" width="7.75" style="138" customWidth="1"/>
    <col min="3074" max="3074" width="1.375" style="138" customWidth="1"/>
    <col min="3075" max="3076" width="9" style="138"/>
    <col min="3077" max="3077" width="6.5" style="138" customWidth="1"/>
    <col min="3078" max="3078" width="19.375" style="138" customWidth="1"/>
    <col min="3079" max="3079" width="9.875" style="138" customWidth="1"/>
    <col min="3080" max="3080" width="9" style="138"/>
    <col min="3081" max="3081" width="6.75" style="138" customWidth="1"/>
    <col min="3082" max="3083" width="10.375" style="138" customWidth="1"/>
    <col min="3084" max="3084" width="9" style="138"/>
    <col min="3085" max="3085" width="13.75" style="138" customWidth="1"/>
    <col min="3086" max="3086" width="9" style="138"/>
    <col min="3087" max="3087" width="10.875" style="138" customWidth="1"/>
    <col min="3088" max="3088" width="7.5" style="138" customWidth="1"/>
    <col min="3089" max="3089" width="10.625" style="138" customWidth="1"/>
    <col min="3090" max="3090" width="15.125" style="138" customWidth="1"/>
    <col min="3091" max="3092" width="10.125" style="138" customWidth="1"/>
    <col min="3093" max="3327" width="9" style="138"/>
    <col min="3328" max="3328" width="7.875" style="138" customWidth="1"/>
    <col min="3329" max="3329" width="7.75" style="138" customWidth="1"/>
    <col min="3330" max="3330" width="1.375" style="138" customWidth="1"/>
    <col min="3331" max="3332" width="9" style="138"/>
    <col min="3333" max="3333" width="6.5" style="138" customWidth="1"/>
    <col min="3334" max="3334" width="19.375" style="138" customWidth="1"/>
    <col min="3335" max="3335" width="9.875" style="138" customWidth="1"/>
    <col min="3336" max="3336" width="9" style="138"/>
    <col min="3337" max="3337" width="6.75" style="138" customWidth="1"/>
    <col min="3338" max="3339" width="10.375" style="138" customWidth="1"/>
    <col min="3340" max="3340" width="9" style="138"/>
    <col min="3341" max="3341" width="13.75" style="138" customWidth="1"/>
    <col min="3342" max="3342" width="9" style="138"/>
    <col min="3343" max="3343" width="10.875" style="138" customWidth="1"/>
    <col min="3344" max="3344" width="7.5" style="138" customWidth="1"/>
    <col min="3345" max="3345" width="10.625" style="138" customWidth="1"/>
    <col min="3346" max="3346" width="15.125" style="138" customWidth="1"/>
    <col min="3347" max="3348" width="10.125" style="138" customWidth="1"/>
    <col min="3349" max="3583" width="9" style="138"/>
    <col min="3584" max="3584" width="7.875" style="138" customWidth="1"/>
    <col min="3585" max="3585" width="7.75" style="138" customWidth="1"/>
    <col min="3586" max="3586" width="1.375" style="138" customWidth="1"/>
    <col min="3587" max="3588" width="9" style="138"/>
    <col min="3589" max="3589" width="6.5" style="138" customWidth="1"/>
    <col min="3590" max="3590" width="19.375" style="138" customWidth="1"/>
    <col min="3591" max="3591" width="9.875" style="138" customWidth="1"/>
    <col min="3592" max="3592" width="9" style="138"/>
    <col min="3593" max="3593" width="6.75" style="138" customWidth="1"/>
    <col min="3594" max="3595" width="10.375" style="138" customWidth="1"/>
    <col min="3596" max="3596" width="9" style="138"/>
    <col min="3597" max="3597" width="13.75" style="138" customWidth="1"/>
    <col min="3598" max="3598" width="9" style="138"/>
    <col min="3599" max="3599" width="10.875" style="138" customWidth="1"/>
    <col min="3600" max="3600" width="7.5" style="138" customWidth="1"/>
    <col min="3601" max="3601" width="10.625" style="138" customWidth="1"/>
    <col min="3602" max="3602" width="15.125" style="138" customWidth="1"/>
    <col min="3603" max="3604" width="10.125" style="138" customWidth="1"/>
    <col min="3605" max="3839" width="9" style="138"/>
    <col min="3840" max="3840" width="7.875" style="138" customWidth="1"/>
    <col min="3841" max="3841" width="7.75" style="138" customWidth="1"/>
    <col min="3842" max="3842" width="1.375" style="138" customWidth="1"/>
    <col min="3843" max="3844" width="9" style="138"/>
    <col min="3845" max="3845" width="6.5" style="138" customWidth="1"/>
    <col min="3846" max="3846" width="19.375" style="138" customWidth="1"/>
    <col min="3847" max="3847" width="9.875" style="138" customWidth="1"/>
    <col min="3848" max="3848" width="9" style="138"/>
    <col min="3849" max="3849" width="6.75" style="138" customWidth="1"/>
    <col min="3850" max="3851" width="10.375" style="138" customWidth="1"/>
    <col min="3852" max="3852" width="9" style="138"/>
    <col min="3853" max="3853" width="13.75" style="138" customWidth="1"/>
    <col min="3854" max="3854" width="9" style="138"/>
    <col min="3855" max="3855" width="10.875" style="138" customWidth="1"/>
    <col min="3856" max="3856" width="7.5" style="138" customWidth="1"/>
    <col min="3857" max="3857" width="10.625" style="138" customWidth="1"/>
    <col min="3858" max="3858" width="15.125" style="138" customWidth="1"/>
    <col min="3859" max="3860" width="10.125" style="138" customWidth="1"/>
    <col min="3861" max="4095" width="9" style="138"/>
    <col min="4096" max="4096" width="7.875" style="138" customWidth="1"/>
    <col min="4097" max="4097" width="7.75" style="138" customWidth="1"/>
    <col min="4098" max="4098" width="1.375" style="138" customWidth="1"/>
    <col min="4099" max="4100" width="9" style="138"/>
    <col min="4101" max="4101" width="6.5" style="138" customWidth="1"/>
    <col min="4102" max="4102" width="19.375" style="138" customWidth="1"/>
    <col min="4103" max="4103" width="9.875" style="138" customWidth="1"/>
    <col min="4104" max="4104" width="9" style="138"/>
    <col min="4105" max="4105" width="6.75" style="138" customWidth="1"/>
    <col min="4106" max="4107" width="10.375" style="138" customWidth="1"/>
    <col min="4108" max="4108" width="9" style="138"/>
    <col min="4109" max="4109" width="13.75" style="138" customWidth="1"/>
    <col min="4110" max="4110" width="9" style="138"/>
    <col min="4111" max="4111" width="10.875" style="138" customWidth="1"/>
    <col min="4112" max="4112" width="7.5" style="138" customWidth="1"/>
    <col min="4113" max="4113" width="10.625" style="138" customWidth="1"/>
    <col min="4114" max="4114" width="15.125" style="138" customWidth="1"/>
    <col min="4115" max="4116" width="10.125" style="138" customWidth="1"/>
    <col min="4117" max="4351" width="9" style="138"/>
    <col min="4352" max="4352" width="7.875" style="138" customWidth="1"/>
    <col min="4353" max="4353" width="7.75" style="138" customWidth="1"/>
    <col min="4354" max="4354" width="1.375" style="138" customWidth="1"/>
    <col min="4355" max="4356" width="9" style="138"/>
    <col min="4357" max="4357" width="6.5" style="138" customWidth="1"/>
    <col min="4358" max="4358" width="19.375" style="138" customWidth="1"/>
    <col min="4359" max="4359" width="9.875" style="138" customWidth="1"/>
    <col min="4360" max="4360" width="9" style="138"/>
    <col min="4361" max="4361" width="6.75" style="138" customWidth="1"/>
    <col min="4362" max="4363" width="10.375" style="138" customWidth="1"/>
    <col min="4364" max="4364" width="9" style="138"/>
    <col min="4365" max="4365" width="13.75" style="138" customWidth="1"/>
    <col min="4366" max="4366" width="9" style="138"/>
    <col min="4367" max="4367" width="10.875" style="138" customWidth="1"/>
    <col min="4368" max="4368" width="7.5" style="138" customWidth="1"/>
    <col min="4369" max="4369" width="10.625" style="138" customWidth="1"/>
    <col min="4370" max="4370" width="15.125" style="138" customWidth="1"/>
    <col min="4371" max="4372" width="10.125" style="138" customWidth="1"/>
    <col min="4373" max="4607" width="9" style="138"/>
    <col min="4608" max="4608" width="7.875" style="138" customWidth="1"/>
    <col min="4609" max="4609" width="7.75" style="138" customWidth="1"/>
    <col min="4610" max="4610" width="1.375" style="138" customWidth="1"/>
    <col min="4611" max="4612" width="9" style="138"/>
    <col min="4613" max="4613" width="6.5" style="138" customWidth="1"/>
    <col min="4614" max="4614" width="19.375" style="138" customWidth="1"/>
    <col min="4615" max="4615" width="9.875" style="138" customWidth="1"/>
    <col min="4616" max="4616" width="9" style="138"/>
    <col min="4617" max="4617" width="6.75" style="138" customWidth="1"/>
    <col min="4618" max="4619" width="10.375" style="138" customWidth="1"/>
    <col min="4620" max="4620" width="9" style="138"/>
    <col min="4621" max="4621" width="13.75" style="138" customWidth="1"/>
    <col min="4622" max="4622" width="9" style="138"/>
    <col min="4623" max="4623" width="10.875" style="138" customWidth="1"/>
    <col min="4624" max="4624" width="7.5" style="138" customWidth="1"/>
    <col min="4625" max="4625" width="10.625" style="138" customWidth="1"/>
    <col min="4626" max="4626" width="15.125" style="138" customWidth="1"/>
    <col min="4627" max="4628" width="10.125" style="138" customWidth="1"/>
    <col min="4629" max="4863" width="9" style="138"/>
    <col min="4864" max="4864" width="7.875" style="138" customWidth="1"/>
    <col min="4865" max="4865" width="7.75" style="138" customWidth="1"/>
    <col min="4866" max="4866" width="1.375" style="138" customWidth="1"/>
    <col min="4867" max="4868" width="9" style="138"/>
    <col min="4869" max="4869" width="6.5" style="138" customWidth="1"/>
    <col min="4870" max="4870" width="19.375" style="138" customWidth="1"/>
    <col min="4871" max="4871" width="9.875" style="138" customWidth="1"/>
    <col min="4872" max="4872" width="9" style="138"/>
    <col min="4873" max="4873" width="6.75" style="138" customWidth="1"/>
    <col min="4874" max="4875" width="10.375" style="138" customWidth="1"/>
    <col min="4876" max="4876" width="9" style="138"/>
    <col min="4877" max="4877" width="13.75" style="138" customWidth="1"/>
    <col min="4878" max="4878" width="9" style="138"/>
    <col min="4879" max="4879" width="10.875" style="138" customWidth="1"/>
    <col min="4880" max="4880" width="7.5" style="138" customWidth="1"/>
    <col min="4881" max="4881" width="10.625" style="138" customWidth="1"/>
    <col min="4882" max="4882" width="15.125" style="138" customWidth="1"/>
    <col min="4883" max="4884" width="10.125" style="138" customWidth="1"/>
    <col min="4885" max="5119" width="9" style="138"/>
    <col min="5120" max="5120" width="7.875" style="138" customWidth="1"/>
    <col min="5121" max="5121" width="7.75" style="138" customWidth="1"/>
    <col min="5122" max="5122" width="1.375" style="138" customWidth="1"/>
    <col min="5123" max="5124" width="9" style="138"/>
    <col min="5125" max="5125" width="6.5" style="138" customWidth="1"/>
    <col min="5126" max="5126" width="19.375" style="138" customWidth="1"/>
    <col min="5127" max="5127" width="9.875" style="138" customWidth="1"/>
    <col min="5128" max="5128" width="9" style="138"/>
    <col min="5129" max="5129" width="6.75" style="138" customWidth="1"/>
    <col min="5130" max="5131" width="10.375" style="138" customWidth="1"/>
    <col min="5132" max="5132" width="9" style="138"/>
    <col min="5133" max="5133" width="13.75" style="138" customWidth="1"/>
    <col min="5134" max="5134" width="9" style="138"/>
    <col min="5135" max="5135" width="10.875" style="138" customWidth="1"/>
    <col min="5136" max="5136" width="7.5" style="138" customWidth="1"/>
    <col min="5137" max="5137" width="10.625" style="138" customWidth="1"/>
    <col min="5138" max="5138" width="15.125" style="138" customWidth="1"/>
    <col min="5139" max="5140" width="10.125" style="138" customWidth="1"/>
    <col min="5141" max="5375" width="9" style="138"/>
    <col min="5376" max="5376" width="7.875" style="138" customWidth="1"/>
    <col min="5377" max="5377" width="7.75" style="138" customWidth="1"/>
    <col min="5378" max="5378" width="1.375" style="138" customWidth="1"/>
    <col min="5379" max="5380" width="9" style="138"/>
    <col min="5381" max="5381" width="6.5" style="138" customWidth="1"/>
    <col min="5382" max="5382" width="19.375" style="138" customWidth="1"/>
    <col min="5383" max="5383" width="9.875" style="138" customWidth="1"/>
    <col min="5384" max="5384" width="9" style="138"/>
    <col min="5385" max="5385" width="6.75" style="138" customWidth="1"/>
    <col min="5386" max="5387" width="10.375" style="138" customWidth="1"/>
    <col min="5388" max="5388" width="9" style="138"/>
    <col min="5389" max="5389" width="13.75" style="138" customWidth="1"/>
    <col min="5390" max="5390" width="9" style="138"/>
    <col min="5391" max="5391" width="10.875" style="138" customWidth="1"/>
    <col min="5392" max="5392" width="7.5" style="138" customWidth="1"/>
    <col min="5393" max="5393" width="10.625" style="138" customWidth="1"/>
    <col min="5394" max="5394" width="15.125" style="138" customWidth="1"/>
    <col min="5395" max="5396" width="10.125" style="138" customWidth="1"/>
    <col min="5397" max="5631" width="9" style="138"/>
    <col min="5632" max="5632" width="7.875" style="138" customWidth="1"/>
    <col min="5633" max="5633" width="7.75" style="138" customWidth="1"/>
    <col min="5634" max="5634" width="1.375" style="138" customWidth="1"/>
    <col min="5635" max="5636" width="9" style="138"/>
    <col min="5637" max="5637" width="6.5" style="138" customWidth="1"/>
    <col min="5638" max="5638" width="19.375" style="138" customWidth="1"/>
    <col min="5639" max="5639" width="9.875" style="138" customWidth="1"/>
    <col min="5640" max="5640" width="9" style="138"/>
    <col min="5641" max="5641" width="6.75" style="138" customWidth="1"/>
    <col min="5642" max="5643" width="10.375" style="138" customWidth="1"/>
    <col min="5644" max="5644" width="9" style="138"/>
    <col min="5645" max="5645" width="13.75" style="138" customWidth="1"/>
    <col min="5646" max="5646" width="9" style="138"/>
    <col min="5647" max="5647" width="10.875" style="138" customWidth="1"/>
    <col min="5648" max="5648" width="7.5" style="138" customWidth="1"/>
    <col min="5649" max="5649" width="10.625" style="138" customWidth="1"/>
    <col min="5650" max="5650" width="15.125" style="138" customWidth="1"/>
    <col min="5651" max="5652" width="10.125" style="138" customWidth="1"/>
    <col min="5653" max="5887" width="9" style="138"/>
    <col min="5888" max="5888" width="7.875" style="138" customWidth="1"/>
    <col min="5889" max="5889" width="7.75" style="138" customWidth="1"/>
    <col min="5890" max="5890" width="1.375" style="138" customWidth="1"/>
    <col min="5891" max="5892" width="9" style="138"/>
    <col min="5893" max="5893" width="6.5" style="138" customWidth="1"/>
    <col min="5894" max="5894" width="19.375" style="138" customWidth="1"/>
    <col min="5895" max="5895" width="9.875" style="138" customWidth="1"/>
    <col min="5896" max="5896" width="9" style="138"/>
    <col min="5897" max="5897" width="6.75" style="138" customWidth="1"/>
    <col min="5898" max="5899" width="10.375" style="138" customWidth="1"/>
    <col min="5900" max="5900" width="9" style="138"/>
    <col min="5901" max="5901" width="13.75" style="138" customWidth="1"/>
    <col min="5902" max="5902" width="9" style="138"/>
    <col min="5903" max="5903" width="10.875" style="138" customWidth="1"/>
    <col min="5904" max="5904" width="7.5" style="138" customWidth="1"/>
    <col min="5905" max="5905" width="10.625" style="138" customWidth="1"/>
    <col min="5906" max="5906" width="15.125" style="138" customWidth="1"/>
    <col min="5907" max="5908" width="10.125" style="138" customWidth="1"/>
    <col min="5909" max="6143" width="9" style="138"/>
    <col min="6144" max="6144" width="7.875" style="138" customWidth="1"/>
    <col min="6145" max="6145" width="7.75" style="138" customWidth="1"/>
    <col min="6146" max="6146" width="1.375" style="138" customWidth="1"/>
    <col min="6147" max="6148" width="9" style="138"/>
    <col min="6149" max="6149" width="6.5" style="138" customWidth="1"/>
    <col min="6150" max="6150" width="19.375" style="138" customWidth="1"/>
    <col min="6151" max="6151" width="9.875" style="138" customWidth="1"/>
    <col min="6152" max="6152" width="9" style="138"/>
    <col min="6153" max="6153" width="6.75" style="138" customWidth="1"/>
    <col min="6154" max="6155" width="10.375" style="138" customWidth="1"/>
    <col min="6156" max="6156" width="9" style="138"/>
    <col min="6157" max="6157" width="13.75" style="138" customWidth="1"/>
    <col min="6158" max="6158" width="9" style="138"/>
    <col min="6159" max="6159" width="10.875" style="138" customWidth="1"/>
    <col min="6160" max="6160" width="7.5" style="138" customWidth="1"/>
    <col min="6161" max="6161" width="10.625" style="138" customWidth="1"/>
    <col min="6162" max="6162" width="15.125" style="138" customWidth="1"/>
    <col min="6163" max="6164" width="10.125" style="138" customWidth="1"/>
    <col min="6165" max="6399" width="9" style="138"/>
    <col min="6400" max="6400" width="7.875" style="138" customWidth="1"/>
    <col min="6401" max="6401" width="7.75" style="138" customWidth="1"/>
    <col min="6402" max="6402" width="1.375" style="138" customWidth="1"/>
    <col min="6403" max="6404" width="9" style="138"/>
    <col min="6405" max="6405" width="6.5" style="138" customWidth="1"/>
    <col min="6406" max="6406" width="19.375" style="138" customWidth="1"/>
    <col min="6407" max="6407" width="9.875" style="138" customWidth="1"/>
    <col min="6408" max="6408" width="9" style="138"/>
    <col min="6409" max="6409" width="6.75" style="138" customWidth="1"/>
    <col min="6410" max="6411" width="10.375" style="138" customWidth="1"/>
    <col min="6412" max="6412" width="9" style="138"/>
    <col min="6413" max="6413" width="13.75" style="138" customWidth="1"/>
    <col min="6414" max="6414" width="9" style="138"/>
    <col min="6415" max="6415" width="10.875" style="138" customWidth="1"/>
    <col min="6416" max="6416" width="7.5" style="138" customWidth="1"/>
    <col min="6417" max="6417" width="10.625" style="138" customWidth="1"/>
    <col min="6418" max="6418" width="15.125" style="138" customWidth="1"/>
    <col min="6419" max="6420" width="10.125" style="138" customWidth="1"/>
    <col min="6421" max="6655" width="9" style="138"/>
    <col min="6656" max="6656" width="7.875" style="138" customWidth="1"/>
    <col min="6657" max="6657" width="7.75" style="138" customWidth="1"/>
    <col min="6658" max="6658" width="1.375" style="138" customWidth="1"/>
    <col min="6659" max="6660" width="9" style="138"/>
    <col min="6661" max="6661" width="6.5" style="138" customWidth="1"/>
    <col min="6662" max="6662" width="19.375" style="138" customWidth="1"/>
    <col min="6663" max="6663" width="9.875" style="138" customWidth="1"/>
    <col min="6664" max="6664" width="9" style="138"/>
    <col min="6665" max="6665" width="6.75" style="138" customWidth="1"/>
    <col min="6666" max="6667" width="10.375" style="138" customWidth="1"/>
    <col min="6668" max="6668" width="9" style="138"/>
    <col min="6669" max="6669" width="13.75" style="138" customWidth="1"/>
    <col min="6670" max="6670" width="9" style="138"/>
    <col min="6671" max="6671" width="10.875" style="138" customWidth="1"/>
    <col min="6672" max="6672" width="7.5" style="138" customWidth="1"/>
    <col min="6673" max="6673" width="10.625" style="138" customWidth="1"/>
    <col min="6674" max="6674" width="15.125" style="138" customWidth="1"/>
    <col min="6675" max="6676" width="10.125" style="138" customWidth="1"/>
    <col min="6677" max="6911" width="9" style="138"/>
    <col min="6912" max="6912" width="7.875" style="138" customWidth="1"/>
    <col min="6913" max="6913" width="7.75" style="138" customWidth="1"/>
    <col min="6914" max="6914" width="1.375" style="138" customWidth="1"/>
    <col min="6915" max="6916" width="9" style="138"/>
    <col min="6917" max="6917" width="6.5" style="138" customWidth="1"/>
    <col min="6918" max="6918" width="19.375" style="138" customWidth="1"/>
    <col min="6919" max="6919" width="9.875" style="138" customWidth="1"/>
    <col min="6920" max="6920" width="9" style="138"/>
    <col min="6921" max="6921" width="6.75" style="138" customWidth="1"/>
    <col min="6922" max="6923" width="10.375" style="138" customWidth="1"/>
    <col min="6924" max="6924" width="9" style="138"/>
    <col min="6925" max="6925" width="13.75" style="138" customWidth="1"/>
    <col min="6926" max="6926" width="9" style="138"/>
    <col min="6927" max="6927" width="10.875" style="138" customWidth="1"/>
    <col min="6928" max="6928" width="7.5" style="138" customWidth="1"/>
    <col min="6929" max="6929" width="10.625" style="138" customWidth="1"/>
    <col min="6930" max="6930" width="15.125" style="138" customWidth="1"/>
    <col min="6931" max="6932" width="10.125" style="138" customWidth="1"/>
    <col min="6933" max="7167" width="9" style="138"/>
    <col min="7168" max="7168" width="7.875" style="138" customWidth="1"/>
    <col min="7169" max="7169" width="7.75" style="138" customWidth="1"/>
    <col min="7170" max="7170" width="1.375" style="138" customWidth="1"/>
    <col min="7171" max="7172" width="9" style="138"/>
    <col min="7173" max="7173" width="6.5" style="138" customWidth="1"/>
    <col min="7174" max="7174" width="19.375" style="138" customWidth="1"/>
    <col min="7175" max="7175" width="9.875" style="138" customWidth="1"/>
    <col min="7176" max="7176" width="9" style="138"/>
    <col min="7177" max="7177" width="6.75" style="138" customWidth="1"/>
    <col min="7178" max="7179" width="10.375" style="138" customWidth="1"/>
    <col min="7180" max="7180" width="9" style="138"/>
    <col min="7181" max="7181" width="13.75" style="138" customWidth="1"/>
    <col min="7182" max="7182" width="9" style="138"/>
    <col min="7183" max="7183" width="10.875" style="138" customWidth="1"/>
    <col min="7184" max="7184" width="7.5" style="138" customWidth="1"/>
    <col min="7185" max="7185" width="10.625" style="138" customWidth="1"/>
    <col min="7186" max="7186" width="15.125" style="138" customWidth="1"/>
    <col min="7187" max="7188" width="10.125" style="138" customWidth="1"/>
    <col min="7189" max="7423" width="9" style="138"/>
    <col min="7424" max="7424" width="7.875" style="138" customWidth="1"/>
    <col min="7425" max="7425" width="7.75" style="138" customWidth="1"/>
    <col min="7426" max="7426" width="1.375" style="138" customWidth="1"/>
    <col min="7427" max="7428" width="9" style="138"/>
    <col min="7429" max="7429" width="6.5" style="138" customWidth="1"/>
    <col min="7430" max="7430" width="19.375" style="138" customWidth="1"/>
    <col min="7431" max="7431" width="9.875" style="138" customWidth="1"/>
    <col min="7432" max="7432" width="9" style="138"/>
    <col min="7433" max="7433" width="6.75" style="138" customWidth="1"/>
    <col min="7434" max="7435" width="10.375" style="138" customWidth="1"/>
    <col min="7436" max="7436" width="9" style="138"/>
    <col min="7437" max="7437" width="13.75" style="138" customWidth="1"/>
    <col min="7438" max="7438" width="9" style="138"/>
    <col min="7439" max="7439" width="10.875" style="138" customWidth="1"/>
    <col min="7440" max="7440" width="7.5" style="138" customWidth="1"/>
    <col min="7441" max="7441" width="10.625" style="138" customWidth="1"/>
    <col min="7442" max="7442" width="15.125" style="138" customWidth="1"/>
    <col min="7443" max="7444" width="10.125" style="138" customWidth="1"/>
    <col min="7445" max="7679" width="9" style="138"/>
    <col min="7680" max="7680" width="7.875" style="138" customWidth="1"/>
    <col min="7681" max="7681" width="7.75" style="138" customWidth="1"/>
    <col min="7682" max="7682" width="1.375" style="138" customWidth="1"/>
    <col min="7683" max="7684" width="9" style="138"/>
    <col min="7685" max="7685" width="6.5" style="138" customWidth="1"/>
    <col min="7686" max="7686" width="19.375" style="138" customWidth="1"/>
    <col min="7687" max="7687" width="9.875" style="138" customWidth="1"/>
    <col min="7688" max="7688" width="9" style="138"/>
    <col min="7689" max="7689" width="6.75" style="138" customWidth="1"/>
    <col min="7690" max="7691" width="10.375" style="138" customWidth="1"/>
    <col min="7692" max="7692" width="9" style="138"/>
    <col min="7693" max="7693" width="13.75" style="138" customWidth="1"/>
    <col min="7694" max="7694" width="9" style="138"/>
    <col min="7695" max="7695" width="10.875" style="138" customWidth="1"/>
    <col min="7696" max="7696" width="7.5" style="138" customWidth="1"/>
    <col min="7697" max="7697" width="10.625" style="138" customWidth="1"/>
    <col min="7698" max="7698" width="15.125" style="138" customWidth="1"/>
    <col min="7699" max="7700" width="10.125" style="138" customWidth="1"/>
    <col min="7701" max="7935" width="9" style="138"/>
    <col min="7936" max="7936" width="7.875" style="138" customWidth="1"/>
    <col min="7937" max="7937" width="7.75" style="138" customWidth="1"/>
    <col min="7938" max="7938" width="1.375" style="138" customWidth="1"/>
    <col min="7939" max="7940" width="9" style="138"/>
    <col min="7941" max="7941" width="6.5" style="138" customWidth="1"/>
    <col min="7942" max="7942" width="19.375" style="138" customWidth="1"/>
    <col min="7943" max="7943" width="9.875" style="138" customWidth="1"/>
    <col min="7944" max="7944" width="9" style="138"/>
    <col min="7945" max="7945" width="6.75" style="138" customWidth="1"/>
    <col min="7946" max="7947" width="10.375" style="138" customWidth="1"/>
    <col min="7948" max="7948" width="9" style="138"/>
    <col min="7949" max="7949" width="13.75" style="138" customWidth="1"/>
    <col min="7950" max="7950" width="9" style="138"/>
    <col min="7951" max="7951" width="10.875" style="138" customWidth="1"/>
    <col min="7952" max="7952" width="7.5" style="138" customWidth="1"/>
    <col min="7953" max="7953" width="10.625" style="138" customWidth="1"/>
    <col min="7954" max="7954" width="15.125" style="138" customWidth="1"/>
    <col min="7955" max="7956" width="10.125" style="138" customWidth="1"/>
    <col min="7957" max="8191" width="9" style="138"/>
    <col min="8192" max="8192" width="7.875" style="138" customWidth="1"/>
    <col min="8193" max="8193" width="7.75" style="138" customWidth="1"/>
    <col min="8194" max="8194" width="1.375" style="138" customWidth="1"/>
    <col min="8195" max="8196" width="9" style="138"/>
    <col min="8197" max="8197" width="6.5" style="138" customWidth="1"/>
    <col min="8198" max="8198" width="19.375" style="138" customWidth="1"/>
    <col min="8199" max="8199" width="9.875" style="138" customWidth="1"/>
    <col min="8200" max="8200" width="9" style="138"/>
    <col min="8201" max="8201" width="6.75" style="138" customWidth="1"/>
    <col min="8202" max="8203" width="10.375" style="138" customWidth="1"/>
    <col min="8204" max="8204" width="9" style="138"/>
    <col min="8205" max="8205" width="13.75" style="138" customWidth="1"/>
    <col min="8206" max="8206" width="9" style="138"/>
    <col min="8207" max="8207" width="10.875" style="138" customWidth="1"/>
    <col min="8208" max="8208" width="7.5" style="138" customWidth="1"/>
    <col min="8209" max="8209" width="10.625" style="138" customWidth="1"/>
    <col min="8210" max="8210" width="15.125" style="138" customWidth="1"/>
    <col min="8211" max="8212" width="10.125" style="138" customWidth="1"/>
    <col min="8213" max="8447" width="9" style="138"/>
    <col min="8448" max="8448" width="7.875" style="138" customWidth="1"/>
    <col min="8449" max="8449" width="7.75" style="138" customWidth="1"/>
    <col min="8450" max="8450" width="1.375" style="138" customWidth="1"/>
    <col min="8451" max="8452" width="9" style="138"/>
    <col min="8453" max="8453" width="6.5" style="138" customWidth="1"/>
    <col min="8454" max="8454" width="19.375" style="138" customWidth="1"/>
    <col min="8455" max="8455" width="9.875" style="138" customWidth="1"/>
    <col min="8456" max="8456" width="9" style="138"/>
    <col min="8457" max="8457" width="6.75" style="138" customWidth="1"/>
    <col min="8458" max="8459" width="10.375" style="138" customWidth="1"/>
    <col min="8460" max="8460" width="9" style="138"/>
    <col min="8461" max="8461" width="13.75" style="138" customWidth="1"/>
    <col min="8462" max="8462" width="9" style="138"/>
    <col min="8463" max="8463" width="10.875" style="138" customWidth="1"/>
    <col min="8464" max="8464" width="7.5" style="138" customWidth="1"/>
    <col min="8465" max="8465" width="10.625" style="138" customWidth="1"/>
    <col min="8466" max="8466" width="15.125" style="138" customWidth="1"/>
    <col min="8467" max="8468" width="10.125" style="138" customWidth="1"/>
    <col min="8469" max="8703" width="9" style="138"/>
    <col min="8704" max="8704" width="7.875" style="138" customWidth="1"/>
    <col min="8705" max="8705" width="7.75" style="138" customWidth="1"/>
    <col min="8706" max="8706" width="1.375" style="138" customWidth="1"/>
    <col min="8707" max="8708" width="9" style="138"/>
    <col min="8709" max="8709" width="6.5" style="138" customWidth="1"/>
    <col min="8710" max="8710" width="19.375" style="138" customWidth="1"/>
    <col min="8711" max="8711" width="9.875" style="138" customWidth="1"/>
    <col min="8712" max="8712" width="9" style="138"/>
    <col min="8713" max="8713" width="6.75" style="138" customWidth="1"/>
    <col min="8714" max="8715" width="10.375" style="138" customWidth="1"/>
    <col min="8716" max="8716" width="9" style="138"/>
    <col min="8717" max="8717" width="13.75" style="138" customWidth="1"/>
    <col min="8718" max="8718" width="9" style="138"/>
    <col min="8719" max="8719" width="10.875" style="138" customWidth="1"/>
    <col min="8720" max="8720" width="7.5" style="138" customWidth="1"/>
    <col min="8721" max="8721" width="10.625" style="138" customWidth="1"/>
    <col min="8722" max="8722" width="15.125" style="138" customWidth="1"/>
    <col min="8723" max="8724" width="10.125" style="138" customWidth="1"/>
    <col min="8725" max="8959" width="9" style="138"/>
    <col min="8960" max="8960" width="7.875" style="138" customWidth="1"/>
    <col min="8961" max="8961" width="7.75" style="138" customWidth="1"/>
    <col min="8962" max="8962" width="1.375" style="138" customWidth="1"/>
    <col min="8963" max="8964" width="9" style="138"/>
    <col min="8965" max="8965" width="6.5" style="138" customWidth="1"/>
    <col min="8966" max="8966" width="19.375" style="138" customWidth="1"/>
    <col min="8967" max="8967" width="9.875" style="138" customWidth="1"/>
    <col min="8968" max="8968" width="9" style="138"/>
    <col min="8969" max="8969" width="6.75" style="138" customWidth="1"/>
    <col min="8970" max="8971" width="10.375" style="138" customWidth="1"/>
    <col min="8972" max="8972" width="9" style="138"/>
    <col min="8973" max="8973" width="13.75" style="138" customWidth="1"/>
    <col min="8974" max="8974" width="9" style="138"/>
    <col min="8975" max="8975" width="10.875" style="138" customWidth="1"/>
    <col min="8976" max="8976" width="7.5" style="138" customWidth="1"/>
    <col min="8977" max="8977" width="10.625" style="138" customWidth="1"/>
    <col min="8978" max="8978" width="15.125" style="138" customWidth="1"/>
    <col min="8979" max="8980" width="10.125" style="138" customWidth="1"/>
    <col min="8981" max="9215" width="9" style="138"/>
    <col min="9216" max="9216" width="7.875" style="138" customWidth="1"/>
    <col min="9217" max="9217" width="7.75" style="138" customWidth="1"/>
    <col min="9218" max="9218" width="1.375" style="138" customWidth="1"/>
    <col min="9219" max="9220" width="9" style="138"/>
    <col min="9221" max="9221" width="6.5" style="138" customWidth="1"/>
    <col min="9222" max="9222" width="19.375" style="138" customWidth="1"/>
    <col min="9223" max="9223" width="9.875" style="138" customWidth="1"/>
    <col min="9224" max="9224" width="9" style="138"/>
    <col min="9225" max="9225" width="6.75" style="138" customWidth="1"/>
    <col min="9226" max="9227" width="10.375" style="138" customWidth="1"/>
    <col min="9228" max="9228" width="9" style="138"/>
    <col min="9229" max="9229" width="13.75" style="138" customWidth="1"/>
    <col min="9230" max="9230" width="9" style="138"/>
    <col min="9231" max="9231" width="10.875" style="138" customWidth="1"/>
    <col min="9232" max="9232" width="7.5" style="138" customWidth="1"/>
    <col min="9233" max="9233" width="10.625" style="138" customWidth="1"/>
    <col min="9234" max="9234" width="15.125" style="138" customWidth="1"/>
    <col min="9235" max="9236" width="10.125" style="138" customWidth="1"/>
    <col min="9237" max="9471" width="9" style="138"/>
    <col min="9472" max="9472" width="7.875" style="138" customWidth="1"/>
    <col min="9473" max="9473" width="7.75" style="138" customWidth="1"/>
    <col min="9474" max="9474" width="1.375" style="138" customWidth="1"/>
    <col min="9475" max="9476" width="9" style="138"/>
    <col min="9477" max="9477" width="6.5" style="138" customWidth="1"/>
    <col min="9478" max="9478" width="19.375" style="138" customWidth="1"/>
    <col min="9479" max="9479" width="9.875" style="138" customWidth="1"/>
    <col min="9480" max="9480" width="9" style="138"/>
    <col min="9481" max="9481" width="6.75" style="138" customWidth="1"/>
    <col min="9482" max="9483" width="10.375" style="138" customWidth="1"/>
    <col min="9484" max="9484" width="9" style="138"/>
    <col min="9485" max="9485" width="13.75" style="138" customWidth="1"/>
    <col min="9486" max="9486" width="9" style="138"/>
    <col min="9487" max="9487" width="10.875" style="138" customWidth="1"/>
    <col min="9488" max="9488" width="7.5" style="138" customWidth="1"/>
    <col min="9489" max="9489" width="10.625" style="138" customWidth="1"/>
    <col min="9490" max="9490" width="15.125" style="138" customWidth="1"/>
    <col min="9491" max="9492" width="10.125" style="138" customWidth="1"/>
    <col min="9493" max="9727" width="9" style="138"/>
    <col min="9728" max="9728" width="7.875" style="138" customWidth="1"/>
    <col min="9729" max="9729" width="7.75" style="138" customWidth="1"/>
    <col min="9730" max="9730" width="1.375" style="138" customWidth="1"/>
    <col min="9731" max="9732" width="9" style="138"/>
    <col min="9733" max="9733" width="6.5" style="138" customWidth="1"/>
    <col min="9734" max="9734" width="19.375" style="138" customWidth="1"/>
    <col min="9735" max="9735" width="9.875" style="138" customWidth="1"/>
    <col min="9736" max="9736" width="9" style="138"/>
    <col min="9737" max="9737" width="6.75" style="138" customWidth="1"/>
    <col min="9738" max="9739" width="10.375" style="138" customWidth="1"/>
    <col min="9740" max="9740" width="9" style="138"/>
    <col min="9741" max="9741" width="13.75" style="138" customWidth="1"/>
    <col min="9742" max="9742" width="9" style="138"/>
    <col min="9743" max="9743" width="10.875" style="138" customWidth="1"/>
    <col min="9744" max="9744" width="7.5" style="138" customWidth="1"/>
    <col min="9745" max="9745" width="10.625" style="138" customWidth="1"/>
    <col min="9746" max="9746" width="15.125" style="138" customWidth="1"/>
    <col min="9747" max="9748" width="10.125" style="138" customWidth="1"/>
    <col min="9749" max="9983" width="9" style="138"/>
    <col min="9984" max="9984" width="7.875" style="138" customWidth="1"/>
    <col min="9985" max="9985" width="7.75" style="138" customWidth="1"/>
    <col min="9986" max="9986" width="1.375" style="138" customWidth="1"/>
    <col min="9987" max="9988" width="9" style="138"/>
    <col min="9989" max="9989" width="6.5" style="138" customWidth="1"/>
    <col min="9990" max="9990" width="19.375" style="138" customWidth="1"/>
    <col min="9991" max="9991" width="9.875" style="138" customWidth="1"/>
    <col min="9992" max="9992" width="9" style="138"/>
    <col min="9993" max="9993" width="6.75" style="138" customWidth="1"/>
    <col min="9994" max="9995" width="10.375" style="138" customWidth="1"/>
    <col min="9996" max="9996" width="9" style="138"/>
    <col min="9997" max="9997" width="13.75" style="138" customWidth="1"/>
    <col min="9998" max="9998" width="9" style="138"/>
    <col min="9999" max="9999" width="10.875" style="138" customWidth="1"/>
    <col min="10000" max="10000" width="7.5" style="138" customWidth="1"/>
    <col min="10001" max="10001" width="10.625" style="138" customWidth="1"/>
    <col min="10002" max="10002" width="15.125" style="138" customWidth="1"/>
    <col min="10003" max="10004" width="10.125" style="138" customWidth="1"/>
    <col min="10005" max="10239" width="9" style="138"/>
    <col min="10240" max="10240" width="7.875" style="138" customWidth="1"/>
    <col min="10241" max="10241" width="7.75" style="138" customWidth="1"/>
    <col min="10242" max="10242" width="1.375" style="138" customWidth="1"/>
    <col min="10243" max="10244" width="9" style="138"/>
    <col min="10245" max="10245" width="6.5" style="138" customWidth="1"/>
    <col min="10246" max="10246" width="19.375" style="138" customWidth="1"/>
    <col min="10247" max="10247" width="9.875" style="138" customWidth="1"/>
    <col min="10248" max="10248" width="9" style="138"/>
    <col min="10249" max="10249" width="6.75" style="138" customWidth="1"/>
    <col min="10250" max="10251" width="10.375" style="138" customWidth="1"/>
    <col min="10252" max="10252" width="9" style="138"/>
    <col min="10253" max="10253" width="13.75" style="138" customWidth="1"/>
    <col min="10254" max="10254" width="9" style="138"/>
    <col min="10255" max="10255" width="10.875" style="138" customWidth="1"/>
    <col min="10256" max="10256" width="7.5" style="138" customWidth="1"/>
    <col min="10257" max="10257" width="10.625" style="138" customWidth="1"/>
    <col min="10258" max="10258" width="15.125" style="138" customWidth="1"/>
    <col min="10259" max="10260" width="10.125" style="138" customWidth="1"/>
    <col min="10261" max="10495" width="9" style="138"/>
    <col min="10496" max="10496" width="7.875" style="138" customWidth="1"/>
    <col min="10497" max="10497" width="7.75" style="138" customWidth="1"/>
    <col min="10498" max="10498" width="1.375" style="138" customWidth="1"/>
    <col min="10499" max="10500" width="9" style="138"/>
    <col min="10501" max="10501" width="6.5" style="138" customWidth="1"/>
    <col min="10502" max="10502" width="19.375" style="138" customWidth="1"/>
    <col min="10503" max="10503" width="9.875" style="138" customWidth="1"/>
    <col min="10504" max="10504" width="9" style="138"/>
    <col min="10505" max="10505" width="6.75" style="138" customWidth="1"/>
    <col min="10506" max="10507" width="10.375" style="138" customWidth="1"/>
    <col min="10508" max="10508" width="9" style="138"/>
    <col min="10509" max="10509" width="13.75" style="138" customWidth="1"/>
    <col min="10510" max="10510" width="9" style="138"/>
    <col min="10511" max="10511" width="10.875" style="138" customWidth="1"/>
    <col min="10512" max="10512" width="7.5" style="138" customWidth="1"/>
    <col min="10513" max="10513" width="10.625" style="138" customWidth="1"/>
    <col min="10514" max="10514" width="15.125" style="138" customWidth="1"/>
    <col min="10515" max="10516" width="10.125" style="138" customWidth="1"/>
    <col min="10517" max="10751" width="9" style="138"/>
    <col min="10752" max="10752" width="7.875" style="138" customWidth="1"/>
    <col min="10753" max="10753" width="7.75" style="138" customWidth="1"/>
    <col min="10754" max="10754" width="1.375" style="138" customWidth="1"/>
    <col min="10755" max="10756" width="9" style="138"/>
    <col min="10757" max="10757" width="6.5" style="138" customWidth="1"/>
    <col min="10758" max="10758" width="19.375" style="138" customWidth="1"/>
    <col min="10759" max="10759" width="9.875" style="138" customWidth="1"/>
    <col min="10760" max="10760" width="9" style="138"/>
    <col min="10761" max="10761" width="6.75" style="138" customWidth="1"/>
    <col min="10762" max="10763" width="10.375" style="138" customWidth="1"/>
    <col min="10764" max="10764" width="9" style="138"/>
    <col min="10765" max="10765" width="13.75" style="138" customWidth="1"/>
    <col min="10766" max="10766" width="9" style="138"/>
    <col min="10767" max="10767" width="10.875" style="138" customWidth="1"/>
    <col min="10768" max="10768" width="7.5" style="138" customWidth="1"/>
    <col min="10769" max="10769" width="10.625" style="138" customWidth="1"/>
    <col min="10770" max="10770" width="15.125" style="138" customWidth="1"/>
    <col min="10771" max="10772" width="10.125" style="138" customWidth="1"/>
    <col min="10773" max="11007" width="9" style="138"/>
    <col min="11008" max="11008" width="7.875" style="138" customWidth="1"/>
    <col min="11009" max="11009" width="7.75" style="138" customWidth="1"/>
    <col min="11010" max="11010" width="1.375" style="138" customWidth="1"/>
    <col min="11011" max="11012" width="9" style="138"/>
    <col min="11013" max="11013" width="6.5" style="138" customWidth="1"/>
    <col min="11014" max="11014" width="19.375" style="138" customWidth="1"/>
    <col min="11015" max="11015" width="9.875" style="138" customWidth="1"/>
    <col min="11016" max="11016" width="9" style="138"/>
    <col min="11017" max="11017" width="6.75" style="138" customWidth="1"/>
    <col min="11018" max="11019" width="10.375" style="138" customWidth="1"/>
    <col min="11020" max="11020" width="9" style="138"/>
    <col min="11021" max="11021" width="13.75" style="138" customWidth="1"/>
    <col min="11022" max="11022" width="9" style="138"/>
    <col min="11023" max="11023" width="10.875" style="138" customWidth="1"/>
    <col min="11024" max="11024" width="7.5" style="138" customWidth="1"/>
    <col min="11025" max="11025" width="10.625" style="138" customWidth="1"/>
    <col min="11026" max="11026" width="15.125" style="138" customWidth="1"/>
    <col min="11027" max="11028" width="10.125" style="138" customWidth="1"/>
    <col min="11029" max="11263" width="9" style="138"/>
    <col min="11264" max="11264" width="7.875" style="138" customWidth="1"/>
    <col min="11265" max="11265" width="7.75" style="138" customWidth="1"/>
    <col min="11266" max="11266" width="1.375" style="138" customWidth="1"/>
    <col min="11267" max="11268" width="9" style="138"/>
    <col min="11269" max="11269" width="6.5" style="138" customWidth="1"/>
    <col min="11270" max="11270" width="19.375" style="138" customWidth="1"/>
    <col min="11271" max="11271" width="9.875" style="138" customWidth="1"/>
    <col min="11272" max="11272" width="9" style="138"/>
    <col min="11273" max="11273" width="6.75" style="138" customWidth="1"/>
    <col min="11274" max="11275" width="10.375" style="138" customWidth="1"/>
    <col min="11276" max="11276" width="9" style="138"/>
    <col min="11277" max="11277" width="13.75" style="138" customWidth="1"/>
    <col min="11278" max="11278" width="9" style="138"/>
    <col min="11279" max="11279" width="10.875" style="138" customWidth="1"/>
    <col min="11280" max="11280" width="7.5" style="138" customWidth="1"/>
    <col min="11281" max="11281" width="10.625" style="138" customWidth="1"/>
    <col min="11282" max="11282" width="15.125" style="138" customWidth="1"/>
    <col min="11283" max="11284" width="10.125" style="138" customWidth="1"/>
    <col min="11285" max="11519" width="9" style="138"/>
    <col min="11520" max="11520" width="7.875" style="138" customWidth="1"/>
    <col min="11521" max="11521" width="7.75" style="138" customWidth="1"/>
    <col min="11522" max="11522" width="1.375" style="138" customWidth="1"/>
    <col min="11523" max="11524" width="9" style="138"/>
    <col min="11525" max="11525" width="6.5" style="138" customWidth="1"/>
    <col min="11526" max="11526" width="19.375" style="138" customWidth="1"/>
    <col min="11527" max="11527" width="9.875" style="138" customWidth="1"/>
    <col min="11528" max="11528" width="9" style="138"/>
    <col min="11529" max="11529" width="6.75" style="138" customWidth="1"/>
    <col min="11530" max="11531" width="10.375" style="138" customWidth="1"/>
    <col min="11532" max="11532" width="9" style="138"/>
    <col min="11533" max="11533" width="13.75" style="138" customWidth="1"/>
    <col min="11534" max="11534" width="9" style="138"/>
    <col min="11535" max="11535" width="10.875" style="138" customWidth="1"/>
    <col min="11536" max="11536" width="7.5" style="138" customWidth="1"/>
    <col min="11537" max="11537" width="10.625" style="138" customWidth="1"/>
    <col min="11538" max="11538" width="15.125" style="138" customWidth="1"/>
    <col min="11539" max="11540" width="10.125" style="138" customWidth="1"/>
    <col min="11541" max="11775" width="9" style="138"/>
    <col min="11776" max="11776" width="7.875" style="138" customWidth="1"/>
    <col min="11777" max="11777" width="7.75" style="138" customWidth="1"/>
    <col min="11778" max="11778" width="1.375" style="138" customWidth="1"/>
    <col min="11779" max="11780" width="9" style="138"/>
    <col min="11781" max="11781" width="6.5" style="138" customWidth="1"/>
    <col min="11782" max="11782" width="19.375" style="138" customWidth="1"/>
    <col min="11783" max="11783" width="9.875" style="138" customWidth="1"/>
    <col min="11784" max="11784" width="9" style="138"/>
    <col min="11785" max="11785" width="6.75" style="138" customWidth="1"/>
    <col min="11786" max="11787" width="10.375" style="138" customWidth="1"/>
    <col min="11788" max="11788" width="9" style="138"/>
    <col min="11789" max="11789" width="13.75" style="138" customWidth="1"/>
    <col min="11790" max="11790" width="9" style="138"/>
    <col min="11791" max="11791" width="10.875" style="138" customWidth="1"/>
    <col min="11792" max="11792" width="7.5" style="138" customWidth="1"/>
    <col min="11793" max="11793" width="10.625" style="138" customWidth="1"/>
    <col min="11794" max="11794" width="15.125" style="138" customWidth="1"/>
    <col min="11795" max="11796" width="10.125" style="138" customWidth="1"/>
    <col min="11797" max="12031" width="9" style="138"/>
    <col min="12032" max="12032" width="7.875" style="138" customWidth="1"/>
    <col min="12033" max="12033" width="7.75" style="138" customWidth="1"/>
    <col min="12034" max="12034" width="1.375" style="138" customWidth="1"/>
    <col min="12035" max="12036" width="9" style="138"/>
    <col min="12037" max="12037" width="6.5" style="138" customWidth="1"/>
    <col min="12038" max="12038" width="19.375" style="138" customWidth="1"/>
    <col min="12039" max="12039" width="9.875" style="138" customWidth="1"/>
    <col min="12040" max="12040" width="9" style="138"/>
    <col min="12041" max="12041" width="6.75" style="138" customWidth="1"/>
    <col min="12042" max="12043" width="10.375" style="138" customWidth="1"/>
    <col min="12044" max="12044" width="9" style="138"/>
    <col min="12045" max="12045" width="13.75" style="138" customWidth="1"/>
    <col min="12046" max="12046" width="9" style="138"/>
    <col min="12047" max="12047" width="10.875" style="138" customWidth="1"/>
    <col min="12048" max="12048" width="7.5" style="138" customWidth="1"/>
    <col min="12049" max="12049" width="10.625" style="138" customWidth="1"/>
    <col min="12050" max="12050" width="15.125" style="138" customWidth="1"/>
    <col min="12051" max="12052" width="10.125" style="138" customWidth="1"/>
    <col min="12053" max="12287" width="9" style="138"/>
    <col min="12288" max="12288" width="7.875" style="138" customWidth="1"/>
    <col min="12289" max="12289" width="7.75" style="138" customWidth="1"/>
    <col min="12290" max="12290" width="1.375" style="138" customWidth="1"/>
    <col min="12291" max="12292" width="9" style="138"/>
    <col min="12293" max="12293" width="6.5" style="138" customWidth="1"/>
    <col min="12294" max="12294" width="19.375" style="138" customWidth="1"/>
    <col min="12295" max="12295" width="9.875" style="138" customWidth="1"/>
    <col min="12296" max="12296" width="9" style="138"/>
    <col min="12297" max="12297" width="6.75" style="138" customWidth="1"/>
    <col min="12298" max="12299" width="10.375" style="138" customWidth="1"/>
    <col min="12300" max="12300" width="9" style="138"/>
    <col min="12301" max="12301" width="13.75" style="138" customWidth="1"/>
    <col min="12302" max="12302" width="9" style="138"/>
    <col min="12303" max="12303" width="10.875" style="138" customWidth="1"/>
    <col min="12304" max="12304" width="7.5" style="138" customWidth="1"/>
    <col min="12305" max="12305" width="10.625" style="138" customWidth="1"/>
    <col min="12306" max="12306" width="15.125" style="138" customWidth="1"/>
    <col min="12307" max="12308" width="10.125" style="138" customWidth="1"/>
    <col min="12309" max="12543" width="9" style="138"/>
    <col min="12544" max="12544" width="7.875" style="138" customWidth="1"/>
    <col min="12545" max="12545" width="7.75" style="138" customWidth="1"/>
    <col min="12546" max="12546" width="1.375" style="138" customWidth="1"/>
    <col min="12547" max="12548" width="9" style="138"/>
    <col min="12549" max="12549" width="6.5" style="138" customWidth="1"/>
    <col min="12550" max="12550" width="19.375" style="138" customWidth="1"/>
    <col min="12551" max="12551" width="9.875" style="138" customWidth="1"/>
    <col min="12552" max="12552" width="9" style="138"/>
    <col min="12553" max="12553" width="6.75" style="138" customWidth="1"/>
    <col min="12554" max="12555" width="10.375" style="138" customWidth="1"/>
    <col min="12556" max="12556" width="9" style="138"/>
    <col min="12557" max="12557" width="13.75" style="138" customWidth="1"/>
    <col min="12558" max="12558" width="9" style="138"/>
    <col min="12559" max="12559" width="10.875" style="138" customWidth="1"/>
    <col min="12560" max="12560" width="7.5" style="138" customWidth="1"/>
    <col min="12561" max="12561" width="10.625" style="138" customWidth="1"/>
    <col min="12562" max="12562" width="15.125" style="138" customWidth="1"/>
    <col min="12563" max="12564" width="10.125" style="138" customWidth="1"/>
    <col min="12565" max="12799" width="9" style="138"/>
    <col min="12800" max="12800" width="7.875" style="138" customWidth="1"/>
    <col min="12801" max="12801" width="7.75" style="138" customWidth="1"/>
    <col min="12802" max="12802" width="1.375" style="138" customWidth="1"/>
    <col min="12803" max="12804" width="9" style="138"/>
    <col min="12805" max="12805" width="6.5" style="138" customWidth="1"/>
    <col min="12806" max="12806" width="19.375" style="138" customWidth="1"/>
    <col min="12807" max="12807" width="9.875" style="138" customWidth="1"/>
    <col min="12808" max="12808" width="9" style="138"/>
    <col min="12809" max="12809" width="6.75" style="138" customWidth="1"/>
    <col min="12810" max="12811" width="10.375" style="138" customWidth="1"/>
    <col min="12812" max="12812" width="9" style="138"/>
    <col min="12813" max="12813" width="13.75" style="138" customWidth="1"/>
    <col min="12814" max="12814" width="9" style="138"/>
    <col min="12815" max="12815" width="10.875" style="138" customWidth="1"/>
    <col min="12816" max="12816" width="7.5" style="138" customWidth="1"/>
    <col min="12817" max="12817" width="10.625" style="138" customWidth="1"/>
    <col min="12818" max="12818" width="15.125" style="138" customWidth="1"/>
    <col min="12819" max="12820" width="10.125" style="138" customWidth="1"/>
    <col min="12821" max="13055" width="9" style="138"/>
    <col min="13056" max="13056" width="7.875" style="138" customWidth="1"/>
    <col min="13057" max="13057" width="7.75" style="138" customWidth="1"/>
    <col min="13058" max="13058" width="1.375" style="138" customWidth="1"/>
    <col min="13059" max="13060" width="9" style="138"/>
    <col min="13061" max="13061" width="6.5" style="138" customWidth="1"/>
    <col min="13062" max="13062" width="19.375" style="138" customWidth="1"/>
    <col min="13063" max="13063" width="9.875" style="138" customWidth="1"/>
    <col min="13064" max="13064" width="9" style="138"/>
    <col min="13065" max="13065" width="6.75" style="138" customWidth="1"/>
    <col min="13066" max="13067" width="10.375" style="138" customWidth="1"/>
    <col min="13068" max="13068" width="9" style="138"/>
    <col min="13069" max="13069" width="13.75" style="138" customWidth="1"/>
    <col min="13070" max="13070" width="9" style="138"/>
    <col min="13071" max="13071" width="10.875" style="138" customWidth="1"/>
    <col min="13072" max="13072" width="7.5" style="138" customWidth="1"/>
    <col min="13073" max="13073" width="10.625" style="138" customWidth="1"/>
    <col min="13074" max="13074" width="15.125" style="138" customWidth="1"/>
    <col min="13075" max="13076" width="10.125" style="138" customWidth="1"/>
    <col min="13077" max="13311" width="9" style="138"/>
    <col min="13312" max="13312" width="7.875" style="138" customWidth="1"/>
    <col min="13313" max="13313" width="7.75" style="138" customWidth="1"/>
    <col min="13314" max="13314" width="1.375" style="138" customWidth="1"/>
    <col min="13315" max="13316" width="9" style="138"/>
    <col min="13317" max="13317" width="6.5" style="138" customWidth="1"/>
    <col min="13318" max="13318" width="19.375" style="138" customWidth="1"/>
    <col min="13319" max="13319" width="9.875" style="138" customWidth="1"/>
    <col min="13320" max="13320" width="9" style="138"/>
    <col min="13321" max="13321" width="6.75" style="138" customWidth="1"/>
    <col min="13322" max="13323" width="10.375" style="138" customWidth="1"/>
    <col min="13324" max="13324" width="9" style="138"/>
    <col min="13325" max="13325" width="13.75" style="138" customWidth="1"/>
    <col min="13326" max="13326" width="9" style="138"/>
    <col min="13327" max="13327" width="10.875" style="138" customWidth="1"/>
    <col min="13328" max="13328" width="7.5" style="138" customWidth="1"/>
    <col min="13329" max="13329" width="10.625" style="138" customWidth="1"/>
    <col min="13330" max="13330" width="15.125" style="138" customWidth="1"/>
    <col min="13331" max="13332" width="10.125" style="138" customWidth="1"/>
    <col min="13333" max="13567" width="9" style="138"/>
    <col min="13568" max="13568" width="7.875" style="138" customWidth="1"/>
    <col min="13569" max="13569" width="7.75" style="138" customWidth="1"/>
    <col min="13570" max="13570" width="1.375" style="138" customWidth="1"/>
    <col min="13571" max="13572" width="9" style="138"/>
    <col min="13573" max="13573" width="6.5" style="138" customWidth="1"/>
    <col min="13574" max="13574" width="19.375" style="138" customWidth="1"/>
    <col min="13575" max="13575" width="9.875" style="138" customWidth="1"/>
    <col min="13576" max="13576" width="9" style="138"/>
    <col min="13577" max="13577" width="6.75" style="138" customWidth="1"/>
    <col min="13578" max="13579" width="10.375" style="138" customWidth="1"/>
    <col min="13580" max="13580" width="9" style="138"/>
    <col min="13581" max="13581" width="13.75" style="138" customWidth="1"/>
    <col min="13582" max="13582" width="9" style="138"/>
    <col min="13583" max="13583" width="10.875" style="138" customWidth="1"/>
    <col min="13584" max="13584" width="7.5" style="138" customWidth="1"/>
    <col min="13585" max="13585" width="10.625" style="138" customWidth="1"/>
    <col min="13586" max="13586" width="15.125" style="138" customWidth="1"/>
    <col min="13587" max="13588" width="10.125" style="138" customWidth="1"/>
    <col min="13589" max="13823" width="9" style="138"/>
    <col min="13824" max="13824" width="7.875" style="138" customWidth="1"/>
    <col min="13825" max="13825" width="7.75" style="138" customWidth="1"/>
    <col min="13826" max="13826" width="1.375" style="138" customWidth="1"/>
    <col min="13827" max="13828" width="9" style="138"/>
    <col min="13829" max="13829" width="6.5" style="138" customWidth="1"/>
    <col min="13830" max="13830" width="19.375" style="138" customWidth="1"/>
    <col min="13831" max="13831" width="9.875" style="138" customWidth="1"/>
    <col min="13832" max="13832" width="9" style="138"/>
    <col min="13833" max="13833" width="6.75" style="138" customWidth="1"/>
    <col min="13834" max="13835" width="10.375" style="138" customWidth="1"/>
    <col min="13836" max="13836" width="9" style="138"/>
    <col min="13837" max="13837" width="13.75" style="138" customWidth="1"/>
    <col min="13838" max="13838" width="9" style="138"/>
    <col min="13839" max="13839" width="10.875" style="138" customWidth="1"/>
    <col min="13840" max="13840" width="7.5" style="138" customWidth="1"/>
    <col min="13841" max="13841" width="10.625" style="138" customWidth="1"/>
    <col min="13842" max="13842" width="15.125" style="138" customWidth="1"/>
    <col min="13843" max="13844" width="10.125" style="138" customWidth="1"/>
    <col min="13845" max="14079" width="9" style="138"/>
    <col min="14080" max="14080" width="7.875" style="138" customWidth="1"/>
    <col min="14081" max="14081" width="7.75" style="138" customWidth="1"/>
    <col min="14082" max="14082" width="1.375" style="138" customWidth="1"/>
    <col min="14083" max="14084" width="9" style="138"/>
    <col min="14085" max="14085" width="6.5" style="138" customWidth="1"/>
    <col min="14086" max="14086" width="19.375" style="138" customWidth="1"/>
    <col min="14087" max="14087" width="9.875" style="138" customWidth="1"/>
    <col min="14088" max="14088" width="9" style="138"/>
    <col min="14089" max="14089" width="6.75" style="138" customWidth="1"/>
    <col min="14090" max="14091" width="10.375" style="138" customWidth="1"/>
    <col min="14092" max="14092" width="9" style="138"/>
    <col min="14093" max="14093" width="13.75" style="138" customWidth="1"/>
    <col min="14094" max="14094" width="9" style="138"/>
    <col min="14095" max="14095" width="10.875" style="138" customWidth="1"/>
    <col min="14096" max="14096" width="7.5" style="138" customWidth="1"/>
    <col min="14097" max="14097" width="10.625" style="138" customWidth="1"/>
    <col min="14098" max="14098" width="15.125" style="138" customWidth="1"/>
    <col min="14099" max="14100" width="10.125" style="138" customWidth="1"/>
    <col min="14101" max="14335" width="9" style="138"/>
    <col min="14336" max="14336" width="7.875" style="138" customWidth="1"/>
    <col min="14337" max="14337" width="7.75" style="138" customWidth="1"/>
    <col min="14338" max="14338" width="1.375" style="138" customWidth="1"/>
    <col min="14339" max="14340" width="9" style="138"/>
    <col min="14341" max="14341" width="6.5" style="138" customWidth="1"/>
    <col min="14342" max="14342" width="19.375" style="138" customWidth="1"/>
    <col min="14343" max="14343" width="9.875" style="138" customWidth="1"/>
    <col min="14344" max="14344" width="9" style="138"/>
    <col min="14345" max="14345" width="6.75" style="138" customWidth="1"/>
    <col min="14346" max="14347" width="10.375" style="138" customWidth="1"/>
    <col min="14348" max="14348" width="9" style="138"/>
    <col min="14349" max="14349" width="13.75" style="138" customWidth="1"/>
    <col min="14350" max="14350" width="9" style="138"/>
    <col min="14351" max="14351" width="10.875" style="138" customWidth="1"/>
    <col min="14352" max="14352" width="7.5" style="138" customWidth="1"/>
    <col min="14353" max="14353" width="10.625" style="138" customWidth="1"/>
    <col min="14354" max="14354" width="15.125" style="138" customWidth="1"/>
    <col min="14355" max="14356" width="10.125" style="138" customWidth="1"/>
    <col min="14357" max="14591" width="9" style="138"/>
    <col min="14592" max="14592" width="7.875" style="138" customWidth="1"/>
    <col min="14593" max="14593" width="7.75" style="138" customWidth="1"/>
    <col min="14594" max="14594" width="1.375" style="138" customWidth="1"/>
    <col min="14595" max="14596" width="9" style="138"/>
    <col min="14597" max="14597" width="6.5" style="138" customWidth="1"/>
    <col min="14598" max="14598" width="19.375" style="138" customWidth="1"/>
    <col min="14599" max="14599" width="9.875" style="138" customWidth="1"/>
    <col min="14600" max="14600" width="9" style="138"/>
    <col min="14601" max="14601" width="6.75" style="138" customWidth="1"/>
    <col min="14602" max="14603" width="10.375" style="138" customWidth="1"/>
    <col min="14604" max="14604" width="9" style="138"/>
    <col min="14605" max="14605" width="13.75" style="138" customWidth="1"/>
    <col min="14606" max="14606" width="9" style="138"/>
    <col min="14607" max="14607" width="10.875" style="138" customWidth="1"/>
    <col min="14608" max="14608" width="7.5" style="138" customWidth="1"/>
    <col min="14609" max="14609" width="10.625" style="138" customWidth="1"/>
    <col min="14610" max="14610" width="15.125" style="138" customWidth="1"/>
    <col min="14611" max="14612" width="10.125" style="138" customWidth="1"/>
    <col min="14613" max="14847" width="9" style="138"/>
    <col min="14848" max="14848" width="7.875" style="138" customWidth="1"/>
    <col min="14849" max="14849" width="7.75" style="138" customWidth="1"/>
    <col min="14850" max="14850" width="1.375" style="138" customWidth="1"/>
    <col min="14851" max="14852" width="9" style="138"/>
    <col min="14853" max="14853" width="6.5" style="138" customWidth="1"/>
    <col min="14854" max="14854" width="19.375" style="138" customWidth="1"/>
    <col min="14855" max="14855" width="9.875" style="138" customWidth="1"/>
    <col min="14856" max="14856" width="9" style="138"/>
    <col min="14857" max="14857" width="6.75" style="138" customWidth="1"/>
    <col min="14858" max="14859" width="10.375" style="138" customWidth="1"/>
    <col min="14860" max="14860" width="9" style="138"/>
    <col min="14861" max="14861" width="13.75" style="138" customWidth="1"/>
    <col min="14862" max="14862" width="9" style="138"/>
    <col min="14863" max="14863" width="10.875" style="138" customWidth="1"/>
    <col min="14864" max="14864" width="7.5" style="138" customWidth="1"/>
    <col min="14865" max="14865" width="10.625" style="138" customWidth="1"/>
    <col min="14866" max="14866" width="15.125" style="138" customWidth="1"/>
    <col min="14867" max="14868" width="10.125" style="138" customWidth="1"/>
    <col min="14869" max="15103" width="9" style="138"/>
    <col min="15104" max="15104" width="7.875" style="138" customWidth="1"/>
    <col min="15105" max="15105" width="7.75" style="138" customWidth="1"/>
    <col min="15106" max="15106" width="1.375" style="138" customWidth="1"/>
    <col min="15107" max="15108" width="9" style="138"/>
    <col min="15109" max="15109" width="6.5" style="138" customWidth="1"/>
    <col min="15110" max="15110" width="19.375" style="138" customWidth="1"/>
    <col min="15111" max="15111" width="9.875" style="138" customWidth="1"/>
    <col min="15112" max="15112" width="9" style="138"/>
    <col min="15113" max="15113" width="6.75" style="138" customWidth="1"/>
    <col min="15114" max="15115" width="10.375" style="138" customWidth="1"/>
    <col min="15116" max="15116" width="9" style="138"/>
    <col min="15117" max="15117" width="13.75" style="138" customWidth="1"/>
    <col min="15118" max="15118" width="9" style="138"/>
    <col min="15119" max="15119" width="10.875" style="138" customWidth="1"/>
    <col min="15120" max="15120" width="7.5" style="138" customWidth="1"/>
    <col min="15121" max="15121" width="10.625" style="138" customWidth="1"/>
    <col min="15122" max="15122" width="15.125" style="138" customWidth="1"/>
    <col min="15123" max="15124" width="10.125" style="138" customWidth="1"/>
    <col min="15125" max="15359" width="9" style="138"/>
    <col min="15360" max="15360" width="7.875" style="138" customWidth="1"/>
    <col min="15361" max="15361" width="7.75" style="138" customWidth="1"/>
    <col min="15362" max="15362" width="1.375" style="138" customWidth="1"/>
    <col min="15363" max="15364" width="9" style="138"/>
    <col min="15365" max="15365" width="6.5" style="138" customWidth="1"/>
    <col min="15366" max="15366" width="19.375" style="138" customWidth="1"/>
    <col min="15367" max="15367" width="9.875" style="138" customWidth="1"/>
    <col min="15368" max="15368" width="9" style="138"/>
    <col min="15369" max="15369" width="6.75" style="138" customWidth="1"/>
    <col min="15370" max="15371" width="10.375" style="138" customWidth="1"/>
    <col min="15372" max="15372" width="9" style="138"/>
    <col min="15373" max="15373" width="13.75" style="138" customWidth="1"/>
    <col min="15374" max="15374" width="9" style="138"/>
    <col min="15375" max="15375" width="10.875" style="138" customWidth="1"/>
    <col min="15376" max="15376" width="7.5" style="138" customWidth="1"/>
    <col min="15377" max="15377" width="10.625" style="138" customWidth="1"/>
    <col min="15378" max="15378" width="15.125" style="138" customWidth="1"/>
    <col min="15379" max="15380" width="10.125" style="138" customWidth="1"/>
    <col min="15381" max="15615" width="9" style="138"/>
    <col min="15616" max="15616" width="7.875" style="138" customWidth="1"/>
    <col min="15617" max="15617" width="7.75" style="138" customWidth="1"/>
    <col min="15618" max="15618" width="1.375" style="138" customWidth="1"/>
    <col min="15619" max="15620" width="9" style="138"/>
    <col min="15621" max="15621" width="6.5" style="138" customWidth="1"/>
    <col min="15622" max="15622" width="19.375" style="138" customWidth="1"/>
    <col min="15623" max="15623" width="9.875" style="138" customWidth="1"/>
    <col min="15624" max="15624" width="9" style="138"/>
    <col min="15625" max="15625" width="6.75" style="138" customWidth="1"/>
    <col min="15626" max="15627" width="10.375" style="138" customWidth="1"/>
    <col min="15628" max="15628" width="9" style="138"/>
    <col min="15629" max="15629" width="13.75" style="138" customWidth="1"/>
    <col min="15630" max="15630" width="9" style="138"/>
    <col min="15631" max="15631" width="10.875" style="138" customWidth="1"/>
    <col min="15632" max="15632" width="7.5" style="138" customWidth="1"/>
    <col min="15633" max="15633" width="10.625" style="138" customWidth="1"/>
    <col min="15634" max="15634" width="15.125" style="138" customWidth="1"/>
    <col min="15635" max="15636" width="10.125" style="138" customWidth="1"/>
    <col min="15637" max="15871" width="9" style="138"/>
    <col min="15872" max="15872" width="7.875" style="138" customWidth="1"/>
    <col min="15873" max="15873" width="7.75" style="138" customWidth="1"/>
    <col min="15874" max="15874" width="1.375" style="138" customWidth="1"/>
    <col min="15875" max="15876" width="9" style="138"/>
    <col min="15877" max="15877" width="6.5" style="138" customWidth="1"/>
    <col min="15878" max="15878" width="19.375" style="138" customWidth="1"/>
    <col min="15879" max="15879" width="9.875" style="138" customWidth="1"/>
    <col min="15880" max="15880" width="9" style="138"/>
    <col min="15881" max="15881" width="6.75" style="138" customWidth="1"/>
    <col min="15882" max="15883" width="10.375" style="138" customWidth="1"/>
    <col min="15884" max="15884" width="9" style="138"/>
    <col min="15885" max="15885" width="13.75" style="138" customWidth="1"/>
    <col min="15886" max="15886" width="9" style="138"/>
    <col min="15887" max="15887" width="10.875" style="138" customWidth="1"/>
    <col min="15888" max="15888" width="7.5" style="138" customWidth="1"/>
    <col min="15889" max="15889" width="10.625" style="138" customWidth="1"/>
    <col min="15890" max="15890" width="15.125" style="138" customWidth="1"/>
    <col min="15891" max="15892" width="10.125" style="138" customWidth="1"/>
    <col min="15893" max="16127" width="9" style="138"/>
    <col min="16128" max="16128" width="7.875" style="138" customWidth="1"/>
    <col min="16129" max="16129" width="7.75" style="138" customWidth="1"/>
    <col min="16130" max="16130" width="1.375" style="138" customWidth="1"/>
    <col min="16131" max="16132" width="9" style="138"/>
    <col min="16133" max="16133" width="6.5" style="138" customWidth="1"/>
    <col min="16134" max="16134" width="19.375" style="138" customWidth="1"/>
    <col min="16135" max="16135" width="9.875" style="138" customWidth="1"/>
    <col min="16136" max="16136" width="9" style="138"/>
    <col min="16137" max="16137" width="6.75" style="138" customWidth="1"/>
    <col min="16138" max="16139" width="10.375" style="138" customWidth="1"/>
    <col min="16140" max="16140" width="9" style="138"/>
    <col min="16141" max="16141" width="13.75" style="138" customWidth="1"/>
    <col min="16142" max="16142" width="9" style="138"/>
    <col min="16143" max="16143" width="10.875" style="138" customWidth="1"/>
    <col min="16144" max="16144" width="7.5" style="138" customWidth="1"/>
    <col min="16145" max="16145" width="10.625" style="138" customWidth="1"/>
    <col min="16146" max="16146" width="15.125" style="138" customWidth="1"/>
    <col min="16147" max="16148" width="10.125" style="138" customWidth="1"/>
    <col min="16149" max="16383" width="9" style="138"/>
    <col min="16384" max="16384" width="9" style="138" customWidth="1"/>
  </cols>
  <sheetData>
    <row r="1" spans="1:20" s="135" customFormat="1" ht="13.5" customHeight="1">
      <c r="J1" s="298"/>
      <c r="K1" s="298"/>
      <c r="S1" s="298"/>
      <c r="T1" s="298"/>
    </row>
    <row r="2" spans="1:20" s="135" customFormat="1" ht="13.5" customHeight="1">
      <c r="J2" s="298"/>
      <c r="K2" s="298"/>
      <c r="S2" s="298"/>
      <c r="T2" s="298"/>
    </row>
    <row r="3" spans="1:20" ht="42" customHeight="1">
      <c r="I3" s="276" t="s">
        <v>495</v>
      </c>
    </row>
    <row r="5" spans="1:20" s="136" customFormat="1" ht="30.75">
      <c r="A5" s="299" t="s">
        <v>466</v>
      </c>
      <c r="B5" s="299"/>
      <c r="C5" s="299"/>
      <c r="D5" s="299"/>
      <c r="E5" s="299"/>
      <c r="F5" s="299"/>
      <c r="G5" s="299"/>
      <c r="H5" s="299"/>
      <c r="I5" s="299"/>
      <c r="J5" s="299"/>
      <c r="K5" s="299"/>
      <c r="L5" s="299" t="s">
        <v>447</v>
      </c>
      <c r="M5" s="299"/>
      <c r="N5" s="299"/>
      <c r="O5" s="299"/>
      <c r="P5" s="299"/>
      <c r="Q5" s="299"/>
      <c r="R5" s="299"/>
      <c r="S5" s="299"/>
      <c r="T5" s="299"/>
    </row>
    <row r="6" spans="1:20" s="136" customFormat="1" ht="50.25" customHeight="1"/>
    <row r="7" spans="1:20" s="136" customFormat="1" ht="30.75">
      <c r="A7" s="299" t="s">
        <v>496</v>
      </c>
      <c r="B7" s="299"/>
      <c r="C7" s="299"/>
      <c r="D7" s="299"/>
      <c r="E7" s="299"/>
      <c r="F7" s="299"/>
      <c r="G7" s="299"/>
      <c r="H7" s="299"/>
      <c r="I7" s="299"/>
      <c r="J7" s="299"/>
      <c r="K7" s="299"/>
      <c r="L7" s="299" t="s">
        <v>343</v>
      </c>
      <c r="M7" s="299"/>
      <c r="N7" s="299"/>
      <c r="O7" s="299"/>
      <c r="P7" s="299"/>
      <c r="Q7" s="299"/>
      <c r="R7" s="299"/>
      <c r="S7" s="299"/>
      <c r="T7" s="299"/>
    </row>
    <row r="8" spans="1:20" ht="13.5" customHeight="1">
      <c r="A8" s="137"/>
      <c r="B8" s="137"/>
      <c r="C8" s="137"/>
      <c r="D8" s="137"/>
      <c r="E8" s="137"/>
      <c r="F8" s="137"/>
      <c r="G8" s="137"/>
      <c r="H8" s="137"/>
      <c r="I8" s="137"/>
      <c r="J8" s="137"/>
      <c r="K8" s="137"/>
      <c r="L8" s="137"/>
      <c r="M8" s="137"/>
      <c r="N8" s="137"/>
      <c r="O8" s="137"/>
      <c r="P8" s="137"/>
      <c r="Q8" s="137"/>
      <c r="R8" s="137"/>
      <c r="S8" s="137"/>
      <c r="T8" s="137"/>
    </row>
    <row r="9" spans="1:20" ht="13.5" customHeight="1">
      <c r="A9" s="137"/>
      <c r="B9" s="137"/>
      <c r="C9" s="137"/>
      <c r="D9" s="137"/>
      <c r="E9" s="137"/>
      <c r="F9" s="137"/>
      <c r="G9" s="137"/>
      <c r="H9" s="137"/>
      <c r="I9" s="137"/>
      <c r="J9" s="137"/>
      <c r="K9" s="137"/>
      <c r="L9" s="137"/>
      <c r="M9" s="137"/>
      <c r="N9" s="137"/>
      <c r="O9" s="137"/>
      <c r="P9" s="137"/>
      <c r="Q9" s="137"/>
      <c r="R9" s="137"/>
      <c r="S9" s="137"/>
      <c r="T9" s="137"/>
    </row>
    <row r="10" spans="1:20" ht="13.5" customHeight="1">
      <c r="A10" s="137"/>
      <c r="B10" s="137"/>
      <c r="C10" s="137"/>
      <c r="D10" s="137"/>
      <c r="E10" s="137"/>
      <c r="F10" s="137"/>
      <c r="G10" s="137"/>
      <c r="H10" s="137"/>
      <c r="I10" s="137"/>
      <c r="J10" s="137"/>
      <c r="K10" s="137"/>
      <c r="L10" s="137"/>
      <c r="M10" s="137"/>
      <c r="N10" s="137"/>
      <c r="O10" s="137"/>
      <c r="P10" s="137"/>
      <c r="Q10" s="137"/>
      <c r="R10" s="137"/>
      <c r="S10" s="137"/>
      <c r="T10" s="137"/>
    </row>
    <row r="13" spans="1:20" ht="16.5" customHeight="1">
      <c r="C13" s="300" t="s">
        <v>344</v>
      </c>
      <c r="D13" s="300"/>
      <c r="E13" s="300"/>
      <c r="F13" s="300"/>
      <c r="G13" s="139"/>
      <c r="H13" s="139"/>
      <c r="I13" s="301">
        <v>11</v>
      </c>
      <c r="J13" s="140"/>
      <c r="O13" s="302" t="s">
        <v>345</v>
      </c>
      <c r="P13" s="302"/>
      <c r="Q13" s="141"/>
      <c r="R13" s="139"/>
      <c r="S13" s="303" t="s">
        <v>346</v>
      </c>
    </row>
    <row r="14" spans="1:20" ht="16.5" customHeight="1">
      <c r="C14" s="300"/>
      <c r="D14" s="300"/>
      <c r="E14" s="300"/>
      <c r="F14" s="300"/>
      <c r="G14" s="142"/>
      <c r="H14" s="142"/>
      <c r="I14" s="301"/>
      <c r="J14" s="140"/>
      <c r="O14" s="302"/>
      <c r="P14" s="302"/>
      <c r="Q14" s="143"/>
      <c r="R14" s="142"/>
      <c r="S14" s="302"/>
    </row>
    <row r="15" spans="1:20" ht="16.5" customHeight="1">
      <c r="C15" s="300" t="s">
        <v>347</v>
      </c>
      <c r="D15" s="300"/>
      <c r="E15" s="300"/>
      <c r="F15" s="300"/>
      <c r="G15" s="144"/>
      <c r="H15" s="144"/>
      <c r="I15" s="301">
        <v>12</v>
      </c>
      <c r="J15" s="140"/>
      <c r="O15" s="141"/>
      <c r="P15" s="141"/>
      <c r="Q15" s="141"/>
      <c r="R15" s="139"/>
      <c r="S15" s="140"/>
    </row>
    <row r="16" spans="1:20" ht="16.5" customHeight="1">
      <c r="C16" s="300"/>
      <c r="D16" s="300"/>
      <c r="E16" s="300"/>
      <c r="F16" s="300"/>
      <c r="G16" s="139"/>
      <c r="H16" s="139"/>
      <c r="I16" s="301"/>
      <c r="J16" s="140"/>
      <c r="O16" s="304" t="s">
        <v>348</v>
      </c>
      <c r="P16" s="304"/>
      <c r="Q16" s="304"/>
      <c r="R16" s="144"/>
      <c r="S16" s="303" t="s">
        <v>349</v>
      </c>
    </row>
    <row r="17" spans="3:20" ht="16.5" customHeight="1">
      <c r="C17" s="300" t="s">
        <v>424</v>
      </c>
      <c r="D17" s="300"/>
      <c r="E17" s="300"/>
      <c r="F17" s="300"/>
      <c r="G17" s="139"/>
      <c r="H17" s="139"/>
      <c r="I17" s="301">
        <v>13</v>
      </c>
      <c r="J17" s="140"/>
      <c r="O17" s="304"/>
      <c r="P17" s="304"/>
      <c r="Q17" s="304"/>
      <c r="R17" s="139"/>
      <c r="S17" s="302"/>
    </row>
    <row r="18" spans="3:20" ht="16.5" customHeight="1">
      <c r="C18" s="300"/>
      <c r="D18" s="300"/>
      <c r="E18" s="300"/>
      <c r="F18" s="300"/>
      <c r="G18" s="142"/>
      <c r="H18" s="142"/>
      <c r="I18" s="301"/>
      <c r="J18" s="140"/>
      <c r="O18" s="135"/>
      <c r="P18" s="135"/>
      <c r="Q18" s="135"/>
      <c r="R18" s="135"/>
    </row>
    <row r="19" spans="3:20" ht="16.5" customHeight="1">
      <c r="C19" s="300" t="s">
        <v>423</v>
      </c>
      <c r="D19" s="300"/>
      <c r="E19" s="300"/>
      <c r="F19" s="300"/>
      <c r="G19" s="139"/>
      <c r="H19" s="139"/>
      <c r="I19" s="301">
        <v>16</v>
      </c>
      <c r="J19" s="140"/>
    </row>
    <row r="20" spans="3:20" ht="16.5" customHeight="1">
      <c r="C20" s="300"/>
      <c r="D20" s="300"/>
      <c r="E20" s="300"/>
      <c r="F20" s="300"/>
      <c r="G20" s="142"/>
      <c r="H20" s="142"/>
      <c r="I20" s="301"/>
      <c r="J20" s="140"/>
    </row>
    <row r="21" spans="3:20" ht="16.5" customHeight="1">
      <c r="C21" s="300" t="s">
        <v>350</v>
      </c>
      <c r="D21" s="300"/>
      <c r="E21" s="300"/>
      <c r="F21" s="300"/>
      <c r="G21" s="139"/>
      <c r="H21" s="139"/>
      <c r="I21" s="301">
        <v>19</v>
      </c>
      <c r="J21" s="140"/>
      <c r="O21" s="135"/>
      <c r="P21" s="135"/>
      <c r="Q21" s="135"/>
      <c r="R21" s="135"/>
    </row>
    <row r="22" spans="3:20" ht="16.5" customHeight="1">
      <c r="C22" s="300"/>
      <c r="D22" s="300"/>
      <c r="E22" s="300"/>
      <c r="F22" s="300"/>
      <c r="G22" s="142"/>
      <c r="H22" s="142"/>
      <c r="I22" s="301"/>
      <c r="J22" s="140"/>
      <c r="O22" s="135"/>
      <c r="P22" s="135"/>
      <c r="Q22" s="135"/>
      <c r="R22" s="135"/>
    </row>
    <row r="23" spans="3:20" ht="16.5" customHeight="1">
      <c r="C23" s="300" t="s">
        <v>353</v>
      </c>
      <c r="D23" s="300"/>
      <c r="E23" s="300"/>
      <c r="F23" s="300"/>
      <c r="G23" s="139"/>
      <c r="H23" s="139"/>
      <c r="I23" s="301">
        <v>21</v>
      </c>
      <c r="J23" s="140"/>
      <c r="O23" s="135"/>
      <c r="P23" s="135"/>
      <c r="Q23" s="135"/>
      <c r="R23" s="135"/>
    </row>
    <row r="24" spans="3:20" ht="16.5" customHeight="1">
      <c r="C24" s="300"/>
      <c r="D24" s="300"/>
      <c r="E24" s="300"/>
      <c r="F24" s="300"/>
      <c r="G24" s="142"/>
      <c r="H24" s="142"/>
      <c r="I24" s="301"/>
      <c r="J24" s="140"/>
      <c r="O24" s="135"/>
      <c r="P24" s="135"/>
      <c r="Q24" s="135"/>
      <c r="R24" s="135"/>
    </row>
    <row r="25" spans="3:20" ht="16.5" customHeight="1">
      <c r="C25" s="300" t="s">
        <v>354</v>
      </c>
      <c r="D25" s="300"/>
      <c r="E25" s="300"/>
      <c r="F25" s="300"/>
      <c r="G25" s="139"/>
      <c r="H25" s="139"/>
      <c r="I25" s="301">
        <v>24</v>
      </c>
      <c r="J25" s="140"/>
    </row>
    <row r="26" spans="3:20" ht="16.5" customHeight="1">
      <c r="C26" s="300"/>
      <c r="D26" s="300"/>
      <c r="E26" s="300"/>
      <c r="F26" s="300"/>
      <c r="G26" s="142"/>
      <c r="H26" s="142"/>
      <c r="I26" s="301"/>
      <c r="J26" s="140"/>
    </row>
    <row r="27" spans="3:20" ht="16.5" customHeight="1">
      <c r="C27" s="300" t="s">
        <v>351</v>
      </c>
      <c r="D27" s="300"/>
      <c r="E27" s="300"/>
      <c r="F27" s="300"/>
      <c r="G27" s="139"/>
      <c r="H27" s="139"/>
      <c r="I27" s="301">
        <v>25</v>
      </c>
      <c r="J27" s="140"/>
    </row>
    <row r="28" spans="3:20" ht="16.5" customHeight="1">
      <c r="C28" s="300"/>
      <c r="D28" s="300"/>
      <c r="E28" s="300"/>
      <c r="F28" s="300"/>
      <c r="G28" s="142"/>
      <c r="H28" s="142"/>
      <c r="I28" s="301"/>
      <c r="J28" s="140"/>
    </row>
    <row r="29" spans="3:20" ht="16.5" customHeight="1">
      <c r="C29" s="300" t="s">
        <v>355</v>
      </c>
      <c r="D29" s="300"/>
      <c r="E29" s="300"/>
      <c r="F29" s="300"/>
      <c r="G29" s="139"/>
      <c r="H29" s="139"/>
      <c r="I29" s="301">
        <v>27</v>
      </c>
      <c r="K29" s="146"/>
      <c r="T29" s="146"/>
    </row>
    <row r="30" spans="3:20" ht="16.5" customHeight="1">
      <c r="C30" s="300"/>
      <c r="D30" s="300"/>
      <c r="E30" s="300"/>
      <c r="F30" s="300"/>
      <c r="G30" s="142"/>
      <c r="H30" s="142"/>
      <c r="I30" s="301"/>
      <c r="J30" s="146"/>
      <c r="S30" s="146"/>
    </row>
    <row r="31" spans="3:20" ht="16.5" customHeight="1">
      <c r="C31" s="305"/>
      <c r="D31" s="305"/>
      <c r="E31" s="145"/>
      <c r="F31" s="306"/>
      <c r="G31" s="139"/>
      <c r="H31" s="139"/>
      <c r="I31" s="301"/>
      <c r="J31" s="146"/>
      <c r="S31" s="146"/>
    </row>
    <row r="32" spans="3:20" ht="16.5" customHeight="1">
      <c r="C32" s="305"/>
      <c r="D32" s="305"/>
      <c r="E32" s="145"/>
      <c r="F32" s="306"/>
      <c r="G32" s="139"/>
      <c r="H32" s="139"/>
      <c r="I32" s="301"/>
      <c r="J32" s="146"/>
      <c r="S32" s="146"/>
    </row>
    <row r="33" spans="3:19" ht="16.5" customHeight="1">
      <c r="C33" s="300"/>
      <c r="D33" s="300"/>
      <c r="E33" s="147"/>
      <c r="F33" s="300"/>
      <c r="G33" s="139"/>
      <c r="H33" s="139"/>
      <c r="I33" s="301"/>
      <c r="J33" s="146"/>
      <c r="S33" s="146"/>
    </row>
    <row r="34" spans="3:19" ht="16.5" customHeight="1">
      <c r="C34" s="300"/>
      <c r="D34" s="300"/>
      <c r="E34" s="147"/>
      <c r="F34" s="300"/>
      <c r="G34" s="139"/>
      <c r="H34" s="139"/>
      <c r="I34" s="301"/>
    </row>
    <row r="35" spans="3:19" ht="16.5" customHeight="1">
      <c r="C35" s="300"/>
      <c r="D35" s="300"/>
      <c r="E35" s="147"/>
      <c r="F35" s="300"/>
      <c r="G35" s="139"/>
      <c r="H35" s="139"/>
      <c r="I35" s="301"/>
    </row>
    <row r="36" spans="3:19" ht="16.5" customHeight="1">
      <c r="C36" s="300"/>
      <c r="D36" s="300"/>
      <c r="E36" s="147"/>
      <c r="F36" s="300"/>
      <c r="G36" s="139"/>
      <c r="H36" s="139"/>
      <c r="I36" s="301"/>
    </row>
    <row r="37" spans="3:19" ht="16.5" customHeight="1">
      <c r="C37" s="305"/>
      <c r="D37" s="305"/>
      <c r="E37" s="145"/>
      <c r="F37" s="300"/>
      <c r="G37" s="139"/>
      <c r="H37" s="139"/>
      <c r="I37" s="301"/>
      <c r="N37" s="148"/>
      <c r="O37" s="148"/>
      <c r="P37" s="148"/>
      <c r="Q37" s="148"/>
      <c r="R37" s="148"/>
    </row>
    <row r="38" spans="3:19" ht="16.5" customHeight="1">
      <c r="C38" s="305"/>
      <c r="D38" s="305"/>
      <c r="E38" s="145"/>
      <c r="F38" s="300"/>
      <c r="G38" s="139"/>
      <c r="H38" s="139"/>
      <c r="I38" s="301"/>
    </row>
    <row r="39" spans="3:19" ht="16.5" customHeight="1">
      <c r="C39" s="305"/>
      <c r="D39" s="305"/>
      <c r="E39" s="145"/>
      <c r="F39" s="306"/>
      <c r="G39" s="139"/>
      <c r="H39" s="139"/>
      <c r="I39" s="301"/>
    </row>
    <row r="40" spans="3:19" ht="16.5" customHeight="1">
      <c r="C40" s="305"/>
      <c r="D40" s="305"/>
      <c r="E40" s="145"/>
      <c r="F40" s="306"/>
      <c r="G40" s="139"/>
      <c r="H40" s="139"/>
      <c r="I40" s="301"/>
    </row>
    <row r="41" spans="3:19" ht="16.5" customHeight="1">
      <c r="C41" s="305"/>
      <c r="D41" s="305"/>
      <c r="E41" s="145"/>
      <c r="F41" s="300"/>
      <c r="G41" s="139"/>
      <c r="H41" s="139"/>
      <c r="I41" s="301"/>
    </row>
    <row r="42" spans="3:19" ht="16.5" customHeight="1">
      <c r="C42" s="305"/>
      <c r="D42" s="305"/>
      <c r="E42" s="145"/>
      <c r="F42" s="300"/>
      <c r="G42" s="139"/>
      <c r="H42" s="139"/>
      <c r="I42" s="301"/>
    </row>
    <row r="43" spans="3:19" ht="13.5" customHeight="1">
      <c r="C43" s="305"/>
      <c r="D43" s="305"/>
      <c r="E43" s="135"/>
      <c r="F43" s="306"/>
      <c r="G43" s="139"/>
      <c r="H43" s="139"/>
      <c r="I43" s="301"/>
    </row>
    <row r="44" spans="3:19" ht="13.5" customHeight="1">
      <c r="C44" s="305"/>
      <c r="D44" s="305"/>
      <c r="E44" s="135"/>
      <c r="F44" s="306"/>
      <c r="G44" s="139"/>
      <c r="H44" s="139"/>
      <c r="I44" s="301"/>
    </row>
    <row r="45" spans="3:19" ht="13.5" customHeight="1">
      <c r="C45" s="135"/>
      <c r="D45" s="135"/>
      <c r="E45" s="135"/>
      <c r="F45" s="135"/>
      <c r="I45" s="149"/>
    </row>
    <row r="46" spans="3:19" ht="14.25">
      <c r="I46" s="140"/>
    </row>
    <row r="49" spans="1:22" ht="25.5">
      <c r="A49" s="307" t="s">
        <v>491</v>
      </c>
      <c r="B49" s="307"/>
      <c r="C49" s="307"/>
      <c r="D49" s="307"/>
      <c r="E49" s="307"/>
      <c r="F49" s="307"/>
      <c r="G49" s="307"/>
      <c r="H49" s="307"/>
      <c r="I49" s="307"/>
      <c r="J49" s="307"/>
      <c r="K49" s="307"/>
      <c r="L49" s="307" t="s">
        <v>352</v>
      </c>
      <c r="M49" s="307"/>
      <c r="N49" s="307"/>
      <c r="O49" s="307"/>
      <c r="P49" s="307"/>
      <c r="Q49" s="307"/>
      <c r="R49" s="307"/>
      <c r="S49" s="307"/>
      <c r="T49" s="307"/>
      <c r="U49" s="150"/>
      <c r="V49" s="150"/>
    </row>
  </sheetData>
  <mergeCells count="51">
    <mergeCell ref="L49:T49"/>
    <mergeCell ref="C39:D40"/>
    <mergeCell ref="F39:F40"/>
    <mergeCell ref="I39:I40"/>
    <mergeCell ref="C41:D42"/>
    <mergeCell ref="F41:F42"/>
    <mergeCell ref="I41:I42"/>
    <mergeCell ref="C43:D44"/>
    <mergeCell ref="F43:F44"/>
    <mergeCell ref="I43:I44"/>
    <mergeCell ref="A49:K49"/>
    <mergeCell ref="C35:D36"/>
    <mergeCell ref="F35:F36"/>
    <mergeCell ref="I35:I36"/>
    <mergeCell ref="C37:D38"/>
    <mergeCell ref="F37:F38"/>
    <mergeCell ref="I37:I38"/>
    <mergeCell ref="C31:D32"/>
    <mergeCell ref="F31:F32"/>
    <mergeCell ref="I31:I32"/>
    <mergeCell ref="C33:D34"/>
    <mergeCell ref="F33:F34"/>
    <mergeCell ref="I33:I34"/>
    <mergeCell ref="C19:F20"/>
    <mergeCell ref="C29:F30"/>
    <mergeCell ref="C27:F28"/>
    <mergeCell ref="I27:I28"/>
    <mergeCell ref="I19:I20"/>
    <mergeCell ref="I29:I30"/>
    <mergeCell ref="C21:F22"/>
    <mergeCell ref="I21:I22"/>
    <mergeCell ref="C23:F24"/>
    <mergeCell ref="I23:I24"/>
    <mergeCell ref="C25:F26"/>
    <mergeCell ref="I25:I26"/>
    <mergeCell ref="C13:F14"/>
    <mergeCell ref="I13:I14"/>
    <mergeCell ref="O13:P14"/>
    <mergeCell ref="S13:S14"/>
    <mergeCell ref="C15:F16"/>
    <mergeCell ref="I15:I16"/>
    <mergeCell ref="O16:Q17"/>
    <mergeCell ref="S16:S17"/>
    <mergeCell ref="C17:F18"/>
    <mergeCell ref="I17:I18"/>
    <mergeCell ref="J1:K2"/>
    <mergeCell ref="S1:T2"/>
    <mergeCell ref="A5:K5"/>
    <mergeCell ref="L5:T5"/>
    <mergeCell ref="A7:K7"/>
    <mergeCell ref="L7:T7"/>
  </mergeCells>
  <phoneticPr fontId="4"/>
  <pageMargins left="0.59055118110236227" right="0.59055118110236227" top="0.62992125984251968" bottom="0.98425196850393704" header="0.51181102362204722" footer="0.51181102362204722"/>
  <pageSetup paperSize="9" scale="88" firstPageNumber="10" orientation="portrait" useFirstPageNumber="1" r:id="rId1"/>
  <headerFooter>
    <oddFooter>&amp;C&amp;"HG丸ｺﾞｼｯｸM-PRO,標準"&amp;P</oddFooter>
  </headerFooter>
  <colBreaks count="1" manualBreakCount="1">
    <brk id="11" max="5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26"/>
  <sheetViews>
    <sheetView view="pageBreakPreview" topLeftCell="A52" zoomScale="60" zoomScaleNormal="100" workbookViewId="0">
      <selection activeCell="J13" sqref="J13"/>
    </sheetView>
  </sheetViews>
  <sheetFormatPr defaultRowHeight="13.5"/>
  <cols>
    <col min="1" max="3" width="2.25" style="1" customWidth="1"/>
    <col min="4" max="4" width="3.125" style="1" customWidth="1"/>
    <col min="5" max="5" width="2.25" style="1" customWidth="1"/>
    <col min="6" max="6" width="2.125" style="1" customWidth="1"/>
    <col min="7" max="11" width="2.25" style="1" customWidth="1"/>
    <col min="12" max="12" width="2.875" style="1" customWidth="1"/>
    <col min="13" max="20" width="2.25" style="1" customWidth="1"/>
    <col min="21" max="21" width="4.625" style="1" customWidth="1"/>
    <col min="22" max="22" width="1.25" style="1" customWidth="1"/>
    <col min="23" max="23" width="13.75" style="119" customWidth="1"/>
    <col min="24" max="24" width="1.25" style="119" customWidth="1"/>
    <col min="25" max="25" width="1.25" style="1" customWidth="1"/>
    <col min="26" max="26" width="13.75" style="119" customWidth="1"/>
    <col min="27" max="27" width="1.25" style="119" customWidth="1"/>
    <col min="28" max="28" width="1.25" style="1" customWidth="1"/>
    <col min="29" max="29" width="13.75" style="119" customWidth="1"/>
    <col min="30" max="30" width="1.25" style="119" customWidth="1"/>
    <col min="31" max="31" width="9" style="1"/>
    <col min="32" max="32" width="10.875" style="1" bestFit="1" customWidth="1"/>
    <col min="33" max="256" width="9" style="1"/>
    <col min="257" max="259" width="2.25" style="1" customWidth="1"/>
    <col min="260" max="260" width="3.125" style="1" customWidth="1"/>
    <col min="261" max="261" width="2.25" style="1" customWidth="1"/>
    <col min="262" max="262" width="2.125" style="1" customWidth="1"/>
    <col min="263" max="267" width="2.25" style="1" customWidth="1"/>
    <col min="268" max="268" width="2.875" style="1" customWidth="1"/>
    <col min="269" max="276" width="2.25" style="1" customWidth="1"/>
    <col min="277" max="277" width="4.625" style="1" customWidth="1"/>
    <col min="278" max="278" width="1.25" style="1" customWidth="1"/>
    <col min="279" max="279" width="13.75" style="1" customWidth="1"/>
    <col min="280" max="281" width="1.25" style="1" customWidth="1"/>
    <col min="282" max="282" width="13.75" style="1" customWidth="1"/>
    <col min="283" max="284" width="1.25" style="1" customWidth="1"/>
    <col min="285" max="285" width="13.75" style="1" customWidth="1"/>
    <col min="286" max="286" width="1.25" style="1" customWidth="1"/>
    <col min="287" max="287" width="9" style="1"/>
    <col min="288" max="288" width="10.875" style="1" bestFit="1" customWidth="1"/>
    <col min="289" max="512" width="9" style="1"/>
    <col min="513" max="515" width="2.25" style="1" customWidth="1"/>
    <col min="516" max="516" width="3.125" style="1" customWidth="1"/>
    <col min="517" max="517" width="2.25" style="1" customWidth="1"/>
    <col min="518" max="518" width="2.125" style="1" customWidth="1"/>
    <col min="519" max="523" width="2.25" style="1" customWidth="1"/>
    <col min="524" max="524" width="2.875" style="1" customWidth="1"/>
    <col min="525" max="532" width="2.25" style="1" customWidth="1"/>
    <col min="533" max="533" width="4.625" style="1" customWidth="1"/>
    <col min="534" max="534" width="1.25" style="1" customWidth="1"/>
    <col min="535" max="535" width="13.75" style="1" customWidth="1"/>
    <col min="536" max="537" width="1.25" style="1" customWidth="1"/>
    <col min="538" max="538" width="13.75" style="1" customWidth="1"/>
    <col min="539" max="540" width="1.25" style="1" customWidth="1"/>
    <col min="541" max="541" width="13.75" style="1" customWidth="1"/>
    <col min="542" max="542" width="1.25" style="1" customWidth="1"/>
    <col min="543" max="543" width="9" style="1"/>
    <col min="544" max="544" width="10.875" style="1" bestFit="1" customWidth="1"/>
    <col min="545" max="768" width="9" style="1"/>
    <col min="769" max="771" width="2.25" style="1" customWidth="1"/>
    <col min="772" max="772" width="3.125" style="1" customWidth="1"/>
    <col min="773" max="773" width="2.25" style="1" customWidth="1"/>
    <col min="774" max="774" width="2.125" style="1" customWidth="1"/>
    <col min="775" max="779" width="2.25" style="1" customWidth="1"/>
    <col min="780" max="780" width="2.875" style="1" customWidth="1"/>
    <col min="781" max="788" width="2.25" style="1" customWidth="1"/>
    <col min="789" max="789" width="4.625" style="1" customWidth="1"/>
    <col min="790" max="790" width="1.25" style="1" customWidth="1"/>
    <col min="791" max="791" width="13.75" style="1" customWidth="1"/>
    <col min="792" max="793" width="1.25" style="1" customWidth="1"/>
    <col min="794" max="794" width="13.75" style="1" customWidth="1"/>
    <col min="795" max="796" width="1.25" style="1" customWidth="1"/>
    <col min="797" max="797" width="13.75" style="1" customWidth="1"/>
    <col min="798" max="798" width="1.25" style="1" customWidth="1"/>
    <col min="799" max="799" width="9" style="1"/>
    <col min="800" max="800" width="10.875" style="1" bestFit="1" customWidth="1"/>
    <col min="801" max="1024" width="9" style="1"/>
    <col min="1025" max="1027" width="2.25" style="1" customWidth="1"/>
    <col min="1028" max="1028" width="3.125" style="1" customWidth="1"/>
    <col min="1029" max="1029" width="2.25" style="1" customWidth="1"/>
    <col min="1030" max="1030" width="2.125" style="1" customWidth="1"/>
    <col min="1031" max="1035" width="2.25" style="1" customWidth="1"/>
    <col min="1036" max="1036" width="2.875" style="1" customWidth="1"/>
    <col min="1037" max="1044" width="2.25" style="1" customWidth="1"/>
    <col min="1045" max="1045" width="4.625" style="1" customWidth="1"/>
    <col min="1046" max="1046" width="1.25" style="1" customWidth="1"/>
    <col min="1047" max="1047" width="13.75" style="1" customWidth="1"/>
    <col min="1048" max="1049" width="1.25" style="1" customWidth="1"/>
    <col min="1050" max="1050" width="13.75" style="1" customWidth="1"/>
    <col min="1051" max="1052" width="1.25" style="1" customWidth="1"/>
    <col min="1053" max="1053" width="13.75" style="1" customWidth="1"/>
    <col min="1054" max="1054" width="1.25" style="1" customWidth="1"/>
    <col min="1055" max="1055" width="9" style="1"/>
    <col min="1056" max="1056" width="10.875" style="1" bestFit="1" customWidth="1"/>
    <col min="1057" max="1280" width="9" style="1"/>
    <col min="1281" max="1283" width="2.25" style="1" customWidth="1"/>
    <col min="1284" max="1284" width="3.125" style="1" customWidth="1"/>
    <col min="1285" max="1285" width="2.25" style="1" customWidth="1"/>
    <col min="1286" max="1286" width="2.125" style="1" customWidth="1"/>
    <col min="1287" max="1291" width="2.25" style="1" customWidth="1"/>
    <col min="1292" max="1292" width="2.875" style="1" customWidth="1"/>
    <col min="1293" max="1300" width="2.25" style="1" customWidth="1"/>
    <col min="1301" max="1301" width="4.625" style="1" customWidth="1"/>
    <col min="1302" max="1302" width="1.25" style="1" customWidth="1"/>
    <col min="1303" max="1303" width="13.75" style="1" customWidth="1"/>
    <col min="1304" max="1305" width="1.25" style="1" customWidth="1"/>
    <col min="1306" max="1306" width="13.75" style="1" customWidth="1"/>
    <col min="1307" max="1308" width="1.25" style="1" customWidth="1"/>
    <col min="1309" max="1309" width="13.75" style="1" customWidth="1"/>
    <col min="1310" max="1310" width="1.25" style="1" customWidth="1"/>
    <col min="1311" max="1311" width="9" style="1"/>
    <col min="1312" max="1312" width="10.875" style="1" bestFit="1" customWidth="1"/>
    <col min="1313" max="1536" width="9" style="1"/>
    <col min="1537" max="1539" width="2.25" style="1" customWidth="1"/>
    <col min="1540" max="1540" width="3.125" style="1" customWidth="1"/>
    <col min="1541" max="1541" width="2.25" style="1" customWidth="1"/>
    <col min="1542" max="1542" width="2.125" style="1" customWidth="1"/>
    <col min="1543" max="1547" width="2.25" style="1" customWidth="1"/>
    <col min="1548" max="1548" width="2.875" style="1" customWidth="1"/>
    <col min="1549" max="1556" width="2.25" style="1" customWidth="1"/>
    <col min="1557" max="1557" width="4.625" style="1" customWidth="1"/>
    <col min="1558" max="1558" width="1.25" style="1" customWidth="1"/>
    <col min="1559" max="1559" width="13.75" style="1" customWidth="1"/>
    <col min="1560" max="1561" width="1.25" style="1" customWidth="1"/>
    <col min="1562" max="1562" width="13.75" style="1" customWidth="1"/>
    <col min="1563" max="1564" width="1.25" style="1" customWidth="1"/>
    <col min="1565" max="1565" width="13.75" style="1" customWidth="1"/>
    <col min="1566" max="1566" width="1.25" style="1" customWidth="1"/>
    <col min="1567" max="1567" width="9" style="1"/>
    <col min="1568" max="1568" width="10.875" style="1" bestFit="1" customWidth="1"/>
    <col min="1569" max="1792" width="9" style="1"/>
    <col min="1793" max="1795" width="2.25" style="1" customWidth="1"/>
    <col min="1796" max="1796" width="3.125" style="1" customWidth="1"/>
    <col min="1797" max="1797" width="2.25" style="1" customWidth="1"/>
    <col min="1798" max="1798" width="2.125" style="1" customWidth="1"/>
    <col min="1799" max="1803" width="2.25" style="1" customWidth="1"/>
    <col min="1804" max="1804" width="2.875" style="1" customWidth="1"/>
    <col min="1805" max="1812" width="2.25" style="1" customWidth="1"/>
    <col min="1813" max="1813" width="4.625" style="1" customWidth="1"/>
    <col min="1814" max="1814" width="1.25" style="1" customWidth="1"/>
    <col min="1815" max="1815" width="13.75" style="1" customWidth="1"/>
    <col min="1816" max="1817" width="1.25" style="1" customWidth="1"/>
    <col min="1818" max="1818" width="13.75" style="1" customWidth="1"/>
    <col min="1819" max="1820" width="1.25" style="1" customWidth="1"/>
    <col min="1821" max="1821" width="13.75" style="1" customWidth="1"/>
    <col min="1822" max="1822" width="1.25" style="1" customWidth="1"/>
    <col min="1823" max="1823" width="9" style="1"/>
    <col min="1824" max="1824" width="10.875" style="1" bestFit="1" customWidth="1"/>
    <col min="1825" max="2048" width="9" style="1"/>
    <col min="2049" max="2051" width="2.25" style="1" customWidth="1"/>
    <col min="2052" max="2052" width="3.125" style="1" customWidth="1"/>
    <col min="2053" max="2053" width="2.25" style="1" customWidth="1"/>
    <col min="2054" max="2054" width="2.125" style="1" customWidth="1"/>
    <col min="2055" max="2059" width="2.25" style="1" customWidth="1"/>
    <col min="2060" max="2060" width="2.875" style="1" customWidth="1"/>
    <col min="2061" max="2068" width="2.25" style="1" customWidth="1"/>
    <col min="2069" max="2069" width="4.625" style="1" customWidth="1"/>
    <col min="2070" max="2070" width="1.25" style="1" customWidth="1"/>
    <col min="2071" max="2071" width="13.75" style="1" customWidth="1"/>
    <col min="2072" max="2073" width="1.25" style="1" customWidth="1"/>
    <col min="2074" max="2074" width="13.75" style="1" customWidth="1"/>
    <col min="2075" max="2076" width="1.25" style="1" customWidth="1"/>
    <col min="2077" max="2077" width="13.75" style="1" customWidth="1"/>
    <col min="2078" max="2078" width="1.25" style="1" customWidth="1"/>
    <col min="2079" max="2079" width="9" style="1"/>
    <col min="2080" max="2080" width="10.875" style="1" bestFit="1" customWidth="1"/>
    <col min="2081" max="2304" width="9" style="1"/>
    <col min="2305" max="2307" width="2.25" style="1" customWidth="1"/>
    <col min="2308" max="2308" width="3.125" style="1" customWidth="1"/>
    <col min="2309" max="2309" width="2.25" style="1" customWidth="1"/>
    <col min="2310" max="2310" width="2.125" style="1" customWidth="1"/>
    <col min="2311" max="2315" width="2.25" style="1" customWidth="1"/>
    <col min="2316" max="2316" width="2.875" style="1" customWidth="1"/>
    <col min="2317" max="2324" width="2.25" style="1" customWidth="1"/>
    <col min="2325" max="2325" width="4.625" style="1" customWidth="1"/>
    <col min="2326" max="2326" width="1.25" style="1" customWidth="1"/>
    <col min="2327" max="2327" width="13.75" style="1" customWidth="1"/>
    <col min="2328" max="2329" width="1.25" style="1" customWidth="1"/>
    <col min="2330" max="2330" width="13.75" style="1" customWidth="1"/>
    <col min="2331" max="2332" width="1.25" style="1" customWidth="1"/>
    <col min="2333" max="2333" width="13.75" style="1" customWidth="1"/>
    <col min="2334" max="2334" width="1.25" style="1" customWidth="1"/>
    <col min="2335" max="2335" width="9" style="1"/>
    <col min="2336" max="2336" width="10.875" style="1" bestFit="1" customWidth="1"/>
    <col min="2337" max="2560" width="9" style="1"/>
    <col min="2561" max="2563" width="2.25" style="1" customWidth="1"/>
    <col min="2564" max="2564" width="3.125" style="1" customWidth="1"/>
    <col min="2565" max="2565" width="2.25" style="1" customWidth="1"/>
    <col min="2566" max="2566" width="2.125" style="1" customWidth="1"/>
    <col min="2567" max="2571" width="2.25" style="1" customWidth="1"/>
    <col min="2572" max="2572" width="2.875" style="1" customWidth="1"/>
    <col min="2573" max="2580" width="2.25" style="1" customWidth="1"/>
    <col min="2581" max="2581" width="4.625" style="1" customWidth="1"/>
    <col min="2582" max="2582" width="1.25" style="1" customWidth="1"/>
    <col min="2583" max="2583" width="13.75" style="1" customWidth="1"/>
    <col min="2584" max="2585" width="1.25" style="1" customWidth="1"/>
    <col min="2586" max="2586" width="13.75" style="1" customWidth="1"/>
    <col min="2587" max="2588" width="1.25" style="1" customWidth="1"/>
    <col min="2589" max="2589" width="13.75" style="1" customWidth="1"/>
    <col min="2590" max="2590" width="1.25" style="1" customWidth="1"/>
    <col min="2591" max="2591" width="9" style="1"/>
    <col min="2592" max="2592" width="10.875" style="1" bestFit="1" customWidth="1"/>
    <col min="2593" max="2816" width="9" style="1"/>
    <col min="2817" max="2819" width="2.25" style="1" customWidth="1"/>
    <col min="2820" max="2820" width="3.125" style="1" customWidth="1"/>
    <col min="2821" max="2821" width="2.25" style="1" customWidth="1"/>
    <col min="2822" max="2822" width="2.125" style="1" customWidth="1"/>
    <col min="2823" max="2827" width="2.25" style="1" customWidth="1"/>
    <col min="2828" max="2828" width="2.875" style="1" customWidth="1"/>
    <col min="2829" max="2836" width="2.25" style="1" customWidth="1"/>
    <col min="2837" max="2837" width="4.625" style="1" customWidth="1"/>
    <col min="2838" max="2838" width="1.25" style="1" customWidth="1"/>
    <col min="2839" max="2839" width="13.75" style="1" customWidth="1"/>
    <col min="2840" max="2841" width="1.25" style="1" customWidth="1"/>
    <col min="2842" max="2842" width="13.75" style="1" customWidth="1"/>
    <col min="2843" max="2844" width="1.25" style="1" customWidth="1"/>
    <col min="2845" max="2845" width="13.75" style="1" customWidth="1"/>
    <col min="2846" max="2846" width="1.25" style="1" customWidth="1"/>
    <col min="2847" max="2847" width="9" style="1"/>
    <col min="2848" max="2848" width="10.875" style="1" bestFit="1" customWidth="1"/>
    <col min="2849" max="3072" width="9" style="1"/>
    <col min="3073" max="3075" width="2.25" style="1" customWidth="1"/>
    <col min="3076" max="3076" width="3.125" style="1" customWidth="1"/>
    <col min="3077" max="3077" width="2.25" style="1" customWidth="1"/>
    <col min="3078" max="3078" width="2.125" style="1" customWidth="1"/>
    <col min="3079" max="3083" width="2.25" style="1" customWidth="1"/>
    <col min="3084" max="3084" width="2.875" style="1" customWidth="1"/>
    <col min="3085" max="3092" width="2.25" style="1" customWidth="1"/>
    <col min="3093" max="3093" width="4.625" style="1" customWidth="1"/>
    <col min="3094" max="3094" width="1.25" style="1" customWidth="1"/>
    <col min="3095" max="3095" width="13.75" style="1" customWidth="1"/>
    <col min="3096" max="3097" width="1.25" style="1" customWidth="1"/>
    <col min="3098" max="3098" width="13.75" style="1" customWidth="1"/>
    <col min="3099" max="3100" width="1.25" style="1" customWidth="1"/>
    <col min="3101" max="3101" width="13.75" style="1" customWidth="1"/>
    <col min="3102" max="3102" width="1.25" style="1" customWidth="1"/>
    <col min="3103" max="3103" width="9" style="1"/>
    <col min="3104" max="3104" width="10.875" style="1" bestFit="1" customWidth="1"/>
    <col min="3105" max="3328" width="9" style="1"/>
    <col min="3329" max="3331" width="2.25" style="1" customWidth="1"/>
    <col min="3332" max="3332" width="3.125" style="1" customWidth="1"/>
    <col min="3333" max="3333" width="2.25" style="1" customWidth="1"/>
    <col min="3334" max="3334" width="2.125" style="1" customWidth="1"/>
    <col min="3335" max="3339" width="2.25" style="1" customWidth="1"/>
    <col min="3340" max="3340" width="2.875" style="1" customWidth="1"/>
    <col min="3341" max="3348" width="2.25" style="1" customWidth="1"/>
    <col min="3349" max="3349" width="4.625" style="1" customWidth="1"/>
    <col min="3350" max="3350" width="1.25" style="1" customWidth="1"/>
    <col min="3351" max="3351" width="13.75" style="1" customWidth="1"/>
    <col min="3352" max="3353" width="1.25" style="1" customWidth="1"/>
    <col min="3354" max="3354" width="13.75" style="1" customWidth="1"/>
    <col min="3355" max="3356" width="1.25" style="1" customWidth="1"/>
    <col min="3357" max="3357" width="13.75" style="1" customWidth="1"/>
    <col min="3358" max="3358" width="1.25" style="1" customWidth="1"/>
    <col min="3359" max="3359" width="9" style="1"/>
    <col min="3360" max="3360" width="10.875" style="1" bestFit="1" customWidth="1"/>
    <col min="3361" max="3584" width="9" style="1"/>
    <col min="3585" max="3587" width="2.25" style="1" customWidth="1"/>
    <col min="3588" max="3588" width="3.125" style="1" customWidth="1"/>
    <col min="3589" max="3589" width="2.25" style="1" customWidth="1"/>
    <col min="3590" max="3590" width="2.125" style="1" customWidth="1"/>
    <col min="3591" max="3595" width="2.25" style="1" customWidth="1"/>
    <col min="3596" max="3596" width="2.875" style="1" customWidth="1"/>
    <col min="3597" max="3604" width="2.25" style="1" customWidth="1"/>
    <col min="3605" max="3605" width="4.625" style="1" customWidth="1"/>
    <col min="3606" max="3606" width="1.25" style="1" customWidth="1"/>
    <col min="3607" max="3607" width="13.75" style="1" customWidth="1"/>
    <col min="3608" max="3609" width="1.25" style="1" customWidth="1"/>
    <col min="3610" max="3610" width="13.75" style="1" customWidth="1"/>
    <col min="3611" max="3612" width="1.25" style="1" customWidth="1"/>
    <col min="3613" max="3613" width="13.75" style="1" customWidth="1"/>
    <col min="3614" max="3614" width="1.25" style="1" customWidth="1"/>
    <col min="3615" max="3615" width="9" style="1"/>
    <col min="3616" max="3616" width="10.875" style="1" bestFit="1" customWidth="1"/>
    <col min="3617" max="3840" width="9" style="1"/>
    <col min="3841" max="3843" width="2.25" style="1" customWidth="1"/>
    <col min="3844" max="3844" width="3.125" style="1" customWidth="1"/>
    <col min="3845" max="3845" width="2.25" style="1" customWidth="1"/>
    <col min="3846" max="3846" width="2.125" style="1" customWidth="1"/>
    <col min="3847" max="3851" width="2.25" style="1" customWidth="1"/>
    <col min="3852" max="3852" width="2.875" style="1" customWidth="1"/>
    <col min="3853" max="3860" width="2.25" style="1" customWidth="1"/>
    <col min="3861" max="3861" width="4.625" style="1" customWidth="1"/>
    <col min="3862" max="3862" width="1.25" style="1" customWidth="1"/>
    <col min="3863" max="3863" width="13.75" style="1" customWidth="1"/>
    <col min="3864" max="3865" width="1.25" style="1" customWidth="1"/>
    <col min="3866" max="3866" width="13.75" style="1" customWidth="1"/>
    <col min="3867" max="3868" width="1.25" style="1" customWidth="1"/>
    <col min="3869" max="3869" width="13.75" style="1" customWidth="1"/>
    <col min="3870" max="3870" width="1.25" style="1" customWidth="1"/>
    <col min="3871" max="3871" width="9" style="1"/>
    <col min="3872" max="3872" width="10.875" style="1" bestFit="1" customWidth="1"/>
    <col min="3873" max="4096" width="9" style="1"/>
    <col min="4097" max="4099" width="2.25" style="1" customWidth="1"/>
    <col min="4100" max="4100" width="3.125" style="1" customWidth="1"/>
    <col min="4101" max="4101" width="2.25" style="1" customWidth="1"/>
    <col min="4102" max="4102" width="2.125" style="1" customWidth="1"/>
    <col min="4103" max="4107" width="2.25" style="1" customWidth="1"/>
    <col min="4108" max="4108" width="2.875" style="1" customWidth="1"/>
    <col min="4109" max="4116" width="2.25" style="1" customWidth="1"/>
    <col min="4117" max="4117" width="4.625" style="1" customWidth="1"/>
    <col min="4118" max="4118" width="1.25" style="1" customWidth="1"/>
    <col min="4119" max="4119" width="13.75" style="1" customWidth="1"/>
    <col min="4120" max="4121" width="1.25" style="1" customWidth="1"/>
    <col min="4122" max="4122" width="13.75" style="1" customWidth="1"/>
    <col min="4123" max="4124" width="1.25" style="1" customWidth="1"/>
    <col min="4125" max="4125" width="13.75" style="1" customWidth="1"/>
    <col min="4126" max="4126" width="1.25" style="1" customWidth="1"/>
    <col min="4127" max="4127" width="9" style="1"/>
    <col min="4128" max="4128" width="10.875" style="1" bestFit="1" customWidth="1"/>
    <col min="4129" max="4352" width="9" style="1"/>
    <col min="4353" max="4355" width="2.25" style="1" customWidth="1"/>
    <col min="4356" max="4356" width="3.125" style="1" customWidth="1"/>
    <col min="4357" max="4357" width="2.25" style="1" customWidth="1"/>
    <col min="4358" max="4358" width="2.125" style="1" customWidth="1"/>
    <col min="4359" max="4363" width="2.25" style="1" customWidth="1"/>
    <col min="4364" max="4364" width="2.875" style="1" customWidth="1"/>
    <col min="4365" max="4372" width="2.25" style="1" customWidth="1"/>
    <col min="4373" max="4373" width="4.625" style="1" customWidth="1"/>
    <col min="4374" max="4374" width="1.25" style="1" customWidth="1"/>
    <col min="4375" max="4375" width="13.75" style="1" customWidth="1"/>
    <col min="4376" max="4377" width="1.25" style="1" customWidth="1"/>
    <col min="4378" max="4378" width="13.75" style="1" customWidth="1"/>
    <col min="4379" max="4380" width="1.25" style="1" customWidth="1"/>
    <col min="4381" max="4381" width="13.75" style="1" customWidth="1"/>
    <col min="4382" max="4382" width="1.25" style="1" customWidth="1"/>
    <col min="4383" max="4383" width="9" style="1"/>
    <col min="4384" max="4384" width="10.875" style="1" bestFit="1" customWidth="1"/>
    <col min="4385" max="4608" width="9" style="1"/>
    <col min="4609" max="4611" width="2.25" style="1" customWidth="1"/>
    <col min="4612" max="4612" width="3.125" style="1" customWidth="1"/>
    <col min="4613" max="4613" width="2.25" style="1" customWidth="1"/>
    <col min="4614" max="4614" width="2.125" style="1" customWidth="1"/>
    <col min="4615" max="4619" width="2.25" style="1" customWidth="1"/>
    <col min="4620" max="4620" width="2.875" style="1" customWidth="1"/>
    <col min="4621" max="4628" width="2.25" style="1" customWidth="1"/>
    <col min="4629" max="4629" width="4.625" style="1" customWidth="1"/>
    <col min="4630" max="4630" width="1.25" style="1" customWidth="1"/>
    <col min="4631" max="4631" width="13.75" style="1" customWidth="1"/>
    <col min="4632" max="4633" width="1.25" style="1" customWidth="1"/>
    <col min="4634" max="4634" width="13.75" style="1" customWidth="1"/>
    <col min="4635" max="4636" width="1.25" style="1" customWidth="1"/>
    <col min="4637" max="4637" width="13.75" style="1" customWidth="1"/>
    <col min="4638" max="4638" width="1.25" style="1" customWidth="1"/>
    <col min="4639" max="4639" width="9" style="1"/>
    <col min="4640" max="4640" width="10.875" style="1" bestFit="1" customWidth="1"/>
    <col min="4641" max="4864" width="9" style="1"/>
    <col min="4865" max="4867" width="2.25" style="1" customWidth="1"/>
    <col min="4868" max="4868" width="3.125" style="1" customWidth="1"/>
    <col min="4869" max="4869" width="2.25" style="1" customWidth="1"/>
    <col min="4870" max="4870" width="2.125" style="1" customWidth="1"/>
    <col min="4871" max="4875" width="2.25" style="1" customWidth="1"/>
    <col min="4876" max="4876" width="2.875" style="1" customWidth="1"/>
    <col min="4877" max="4884" width="2.25" style="1" customWidth="1"/>
    <col min="4885" max="4885" width="4.625" style="1" customWidth="1"/>
    <col min="4886" max="4886" width="1.25" style="1" customWidth="1"/>
    <col min="4887" max="4887" width="13.75" style="1" customWidth="1"/>
    <col min="4888" max="4889" width="1.25" style="1" customWidth="1"/>
    <col min="4890" max="4890" width="13.75" style="1" customWidth="1"/>
    <col min="4891" max="4892" width="1.25" style="1" customWidth="1"/>
    <col min="4893" max="4893" width="13.75" style="1" customWidth="1"/>
    <col min="4894" max="4894" width="1.25" style="1" customWidth="1"/>
    <col min="4895" max="4895" width="9" style="1"/>
    <col min="4896" max="4896" width="10.875" style="1" bestFit="1" customWidth="1"/>
    <col min="4897" max="5120" width="9" style="1"/>
    <col min="5121" max="5123" width="2.25" style="1" customWidth="1"/>
    <col min="5124" max="5124" width="3.125" style="1" customWidth="1"/>
    <col min="5125" max="5125" width="2.25" style="1" customWidth="1"/>
    <col min="5126" max="5126" width="2.125" style="1" customWidth="1"/>
    <col min="5127" max="5131" width="2.25" style="1" customWidth="1"/>
    <col min="5132" max="5132" width="2.875" style="1" customWidth="1"/>
    <col min="5133" max="5140" width="2.25" style="1" customWidth="1"/>
    <col min="5141" max="5141" width="4.625" style="1" customWidth="1"/>
    <col min="5142" max="5142" width="1.25" style="1" customWidth="1"/>
    <col min="5143" max="5143" width="13.75" style="1" customWidth="1"/>
    <col min="5144" max="5145" width="1.25" style="1" customWidth="1"/>
    <col min="5146" max="5146" width="13.75" style="1" customWidth="1"/>
    <col min="5147" max="5148" width="1.25" style="1" customWidth="1"/>
    <col min="5149" max="5149" width="13.75" style="1" customWidth="1"/>
    <col min="5150" max="5150" width="1.25" style="1" customWidth="1"/>
    <col min="5151" max="5151" width="9" style="1"/>
    <col min="5152" max="5152" width="10.875" style="1" bestFit="1" customWidth="1"/>
    <col min="5153" max="5376" width="9" style="1"/>
    <col min="5377" max="5379" width="2.25" style="1" customWidth="1"/>
    <col min="5380" max="5380" width="3.125" style="1" customWidth="1"/>
    <col min="5381" max="5381" width="2.25" style="1" customWidth="1"/>
    <col min="5382" max="5382" width="2.125" style="1" customWidth="1"/>
    <col min="5383" max="5387" width="2.25" style="1" customWidth="1"/>
    <col min="5388" max="5388" width="2.875" style="1" customWidth="1"/>
    <col min="5389" max="5396" width="2.25" style="1" customWidth="1"/>
    <col min="5397" max="5397" width="4.625" style="1" customWidth="1"/>
    <col min="5398" max="5398" width="1.25" style="1" customWidth="1"/>
    <col min="5399" max="5399" width="13.75" style="1" customWidth="1"/>
    <col min="5400" max="5401" width="1.25" style="1" customWidth="1"/>
    <col min="5402" max="5402" width="13.75" style="1" customWidth="1"/>
    <col min="5403" max="5404" width="1.25" style="1" customWidth="1"/>
    <col min="5405" max="5405" width="13.75" style="1" customWidth="1"/>
    <col min="5406" max="5406" width="1.25" style="1" customWidth="1"/>
    <col min="5407" max="5407" width="9" style="1"/>
    <col min="5408" max="5408" width="10.875" style="1" bestFit="1" customWidth="1"/>
    <col min="5409" max="5632" width="9" style="1"/>
    <col min="5633" max="5635" width="2.25" style="1" customWidth="1"/>
    <col min="5636" max="5636" width="3.125" style="1" customWidth="1"/>
    <col min="5637" max="5637" width="2.25" style="1" customWidth="1"/>
    <col min="5638" max="5638" width="2.125" style="1" customWidth="1"/>
    <col min="5639" max="5643" width="2.25" style="1" customWidth="1"/>
    <col min="5644" max="5644" width="2.875" style="1" customWidth="1"/>
    <col min="5645" max="5652" width="2.25" style="1" customWidth="1"/>
    <col min="5653" max="5653" width="4.625" style="1" customWidth="1"/>
    <col min="5654" max="5654" width="1.25" style="1" customWidth="1"/>
    <col min="5655" max="5655" width="13.75" style="1" customWidth="1"/>
    <col min="5656" max="5657" width="1.25" style="1" customWidth="1"/>
    <col min="5658" max="5658" width="13.75" style="1" customWidth="1"/>
    <col min="5659" max="5660" width="1.25" style="1" customWidth="1"/>
    <col min="5661" max="5661" width="13.75" style="1" customWidth="1"/>
    <col min="5662" max="5662" width="1.25" style="1" customWidth="1"/>
    <col min="5663" max="5663" width="9" style="1"/>
    <col min="5664" max="5664" width="10.875" style="1" bestFit="1" customWidth="1"/>
    <col min="5665" max="5888" width="9" style="1"/>
    <col min="5889" max="5891" width="2.25" style="1" customWidth="1"/>
    <col min="5892" max="5892" width="3.125" style="1" customWidth="1"/>
    <col min="5893" max="5893" width="2.25" style="1" customWidth="1"/>
    <col min="5894" max="5894" width="2.125" style="1" customWidth="1"/>
    <col min="5895" max="5899" width="2.25" style="1" customWidth="1"/>
    <col min="5900" max="5900" width="2.875" style="1" customWidth="1"/>
    <col min="5901" max="5908" width="2.25" style="1" customWidth="1"/>
    <col min="5909" max="5909" width="4.625" style="1" customWidth="1"/>
    <col min="5910" max="5910" width="1.25" style="1" customWidth="1"/>
    <col min="5911" max="5911" width="13.75" style="1" customWidth="1"/>
    <col min="5912" max="5913" width="1.25" style="1" customWidth="1"/>
    <col min="5914" max="5914" width="13.75" style="1" customWidth="1"/>
    <col min="5915" max="5916" width="1.25" style="1" customWidth="1"/>
    <col min="5917" max="5917" width="13.75" style="1" customWidth="1"/>
    <col min="5918" max="5918" width="1.25" style="1" customWidth="1"/>
    <col min="5919" max="5919" width="9" style="1"/>
    <col min="5920" max="5920" width="10.875" style="1" bestFit="1" customWidth="1"/>
    <col min="5921" max="6144" width="9" style="1"/>
    <col min="6145" max="6147" width="2.25" style="1" customWidth="1"/>
    <col min="6148" max="6148" width="3.125" style="1" customWidth="1"/>
    <col min="6149" max="6149" width="2.25" style="1" customWidth="1"/>
    <col min="6150" max="6150" width="2.125" style="1" customWidth="1"/>
    <col min="6151" max="6155" width="2.25" style="1" customWidth="1"/>
    <col min="6156" max="6156" width="2.875" style="1" customWidth="1"/>
    <col min="6157" max="6164" width="2.25" style="1" customWidth="1"/>
    <col min="6165" max="6165" width="4.625" style="1" customWidth="1"/>
    <col min="6166" max="6166" width="1.25" style="1" customWidth="1"/>
    <col min="6167" max="6167" width="13.75" style="1" customWidth="1"/>
    <col min="6168" max="6169" width="1.25" style="1" customWidth="1"/>
    <col min="6170" max="6170" width="13.75" style="1" customWidth="1"/>
    <col min="6171" max="6172" width="1.25" style="1" customWidth="1"/>
    <col min="6173" max="6173" width="13.75" style="1" customWidth="1"/>
    <col min="6174" max="6174" width="1.25" style="1" customWidth="1"/>
    <col min="6175" max="6175" width="9" style="1"/>
    <col min="6176" max="6176" width="10.875" style="1" bestFit="1" customWidth="1"/>
    <col min="6177" max="6400" width="9" style="1"/>
    <col min="6401" max="6403" width="2.25" style="1" customWidth="1"/>
    <col min="6404" max="6404" width="3.125" style="1" customWidth="1"/>
    <col min="6405" max="6405" width="2.25" style="1" customWidth="1"/>
    <col min="6406" max="6406" width="2.125" style="1" customWidth="1"/>
    <col min="6407" max="6411" width="2.25" style="1" customWidth="1"/>
    <col min="6412" max="6412" width="2.875" style="1" customWidth="1"/>
    <col min="6413" max="6420" width="2.25" style="1" customWidth="1"/>
    <col min="6421" max="6421" width="4.625" style="1" customWidth="1"/>
    <col min="6422" max="6422" width="1.25" style="1" customWidth="1"/>
    <col min="6423" max="6423" width="13.75" style="1" customWidth="1"/>
    <col min="6424" max="6425" width="1.25" style="1" customWidth="1"/>
    <col min="6426" max="6426" width="13.75" style="1" customWidth="1"/>
    <col min="6427" max="6428" width="1.25" style="1" customWidth="1"/>
    <col min="6429" max="6429" width="13.75" style="1" customWidth="1"/>
    <col min="6430" max="6430" width="1.25" style="1" customWidth="1"/>
    <col min="6431" max="6431" width="9" style="1"/>
    <col min="6432" max="6432" width="10.875" style="1" bestFit="1" customWidth="1"/>
    <col min="6433" max="6656" width="9" style="1"/>
    <col min="6657" max="6659" width="2.25" style="1" customWidth="1"/>
    <col min="6660" max="6660" width="3.125" style="1" customWidth="1"/>
    <col min="6661" max="6661" width="2.25" style="1" customWidth="1"/>
    <col min="6662" max="6662" width="2.125" style="1" customWidth="1"/>
    <col min="6663" max="6667" width="2.25" style="1" customWidth="1"/>
    <col min="6668" max="6668" width="2.875" style="1" customWidth="1"/>
    <col min="6669" max="6676" width="2.25" style="1" customWidth="1"/>
    <col min="6677" max="6677" width="4.625" style="1" customWidth="1"/>
    <col min="6678" max="6678" width="1.25" style="1" customWidth="1"/>
    <col min="6679" max="6679" width="13.75" style="1" customWidth="1"/>
    <col min="6680" max="6681" width="1.25" style="1" customWidth="1"/>
    <col min="6682" max="6682" width="13.75" style="1" customWidth="1"/>
    <col min="6683" max="6684" width="1.25" style="1" customWidth="1"/>
    <col min="6685" max="6685" width="13.75" style="1" customWidth="1"/>
    <col min="6686" max="6686" width="1.25" style="1" customWidth="1"/>
    <col min="6687" max="6687" width="9" style="1"/>
    <col min="6688" max="6688" width="10.875" style="1" bestFit="1" customWidth="1"/>
    <col min="6689" max="6912" width="9" style="1"/>
    <col min="6913" max="6915" width="2.25" style="1" customWidth="1"/>
    <col min="6916" max="6916" width="3.125" style="1" customWidth="1"/>
    <col min="6917" max="6917" width="2.25" style="1" customWidth="1"/>
    <col min="6918" max="6918" width="2.125" style="1" customWidth="1"/>
    <col min="6919" max="6923" width="2.25" style="1" customWidth="1"/>
    <col min="6924" max="6924" width="2.875" style="1" customWidth="1"/>
    <col min="6925" max="6932" width="2.25" style="1" customWidth="1"/>
    <col min="6933" max="6933" width="4.625" style="1" customWidth="1"/>
    <col min="6934" max="6934" width="1.25" style="1" customWidth="1"/>
    <col min="6935" max="6935" width="13.75" style="1" customWidth="1"/>
    <col min="6936" max="6937" width="1.25" style="1" customWidth="1"/>
    <col min="6938" max="6938" width="13.75" style="1" customWidth="1"/>
    <col min="6939" max="6940" width="1.25" style="1" customWidth="1"/>
    <col min="6941" max="6941" width="13.75" style="1" customWidth="1"/>
    <col min="6942" max="6942" width="1.25" style="1" customWidth="1"/>
    <col min="6943" max="6943" width="9" style="1"/>
    <col min="6944" max="6944" width="10.875" style="1" bestFit="1" customWidth="1"/>
    <col min="6945" max="7168" width="9" style="1"/>
    <col min="7169" max="7171" width="2.25" style="1" customWidth="1"/>
    <col min="7172" max="7172" width="3.125" style="1" customWidth="1"/>
    <col min="7173" max="7173" width="2.25" style="1" customWidth="1"/>
    <col min="7174" max="7174" width="2.125" style="1" customWidth="1"/>
    <col min="7175" max="7179" width="2.25" style="1" customWidth="1"/>
    <col min="7180" max="7180" width="2.875" style="1" customWidth="1"/>
    <col min="7181" max="7188" width="2.25" style="1" customWidth="1"/>
    <col min="7189" max="7189" width="4.625" style="1" customWidth="1"/>
    <col min="7190" max="7190" width="1.25" style="1" customWidth="1"/>
    <col min="7191" max="7191" width="13.75" style="1" customWidth="1"/>
    <col min="7192" max="7193" width="1.25" style="1" customWidth="1"/>
    <col min="7194" max="7194" width="13.75" style="1" customWidth="1"/>
    <col min="7195" max="7196" width="1.25" style="1" customWidth="1"/>
    <col min="7197" max="7197" width="13.75" style="1" customWidth="1"/>
    <col min="7198" max="7198" width="1.25" style="1" customWidth="1"/>
    <col min="7199" max="7199" width="9" style="1"/>
    <col min="7200" max="7200" width="10.875" style="1" bestFit="1" customWidth="1"/>
    <col min="7201" max="7424" width="9" style="1"/>
    <col min="7425" max="7427" width="2.25" style="1" customWidth="1"/>
    <col min="7428" max="7428" width="3.125" style="1" customWidth="1"/>
    <col min="7429" max="7429" width="2.25" style="1" customWidth="1"/>
    <col min="7430" max="7430" width="2.125" style="1" customWidth="1"/>
    <col min="7431" max="7435" width="2.25" style="1" customWidth="1"/>
    <col min="7436" max="7436" width="2.875" style="1" customWidth="1"/>
    <col min="7437" max="7444" width="2.25" style="1" customWidth="1"/>
    <col min="7445" max="7445" width="4.625" style="1" customWidth="1"/>
    <col min="7446" max="7446" width="1.25" style="1" customWidth="1"/>
    <col min="7447" max="7447" width="13.75" style="1" customWidth="1"/>
    <col min="7448" max="7449" width="1.25" style="1" customWidth="1"/>
    <col min="7450" max="7450" width="13.75" style="1" customWidth="1"/>
    <col min="7451" max="7452" width="1.25" style="1" customWidth="1"/>
    <col min="7453" max="7453" width="13.75" style="1" customWidth="1"/>
    <col min="7454" max="7454" width="1.25" style="1" customWidth="1"/>
    <col min="7455" max="7455" width="9" style="1"/>
    <col min="7456" max="7456" width="10.875" style="1" bestFit="1" customWidth="1"/>
    <col min="7457" max="7680" width="9" style="1"/>
    <col min="7681" max="7683" width="2.25" style="1" customWidth="1"/>
    <col min="7684" max="7684" width="3.125" style="1" customWidth="1"/>
    <col min="7685" max="7685" width="2.25" style="1" customWidth="1"/>
    <col min="7686" max="7686" width="2.125" style="1" customWidth="1"/>
    <col min="7687" max="7691" width="2.25" style="1" customWidth="1"/>
    <col min="7692" max="7692" width="2.875" style="1" customWidth="1"/>
    <col min="7693" max="7700" width="2.25" style="1" customWidth="1"/>
    <col min="7701" max="7701" width="4.625" style="1" customWidth="1"/>
    <col min="7702" max="7702" width="1.25" style="1" customWidth="1"/>
    <col min="7703" max="7703" width="13.75" style="1" customWidth="1"/>
    <col min="7704" max="7705" width="1.25" style="1" customWidth="1"/>
    <col min="7706" max="7706" width="13.75" style="1" customWidth="1"/>
    <col min="7707" max="7708" width="1.25" style="1" customWidth="1"/>
    <col min="7709" max="7709" width="13.75" style="1" customWidth="1"/>
    <col min="7710" max="7710" width="1.25" style="1" customWidth="1"/>
    <col min="7711" max="7711" width="9" style="1"/>
    <col min="7712" max="7712" width="10.875" style="1" bestFit="1" customWidth="1"/>
    <col min="7713" max="7936" width="9" style="1"/>
    <col min="7937" max="7939" width="2.25" style="1" customWidth="1"/>
    <col min="7940" max="7940" width="3.125" style="1" customWidth="1"/>
    <col min="7941" max="7941" width="2.25" style="1" customWidth="1"/>
    <col min="7942" max="7942" width="2.125" style="1" customWidth="1"/>
    <col min="7943" max="7947" width="2.25" style="1" customWidth="1"/>
    <col min="7948" max="7948" width="2.875" style="1" customWidth="1"/>
    <col min="7949" max="7956" width="2.25" style="1" customWidth="1"/>
    <col min="7957" max="7957" width="4.625" style="1" customWidth="1"/>
    <col min="7958" max="7958" width="1.25" style="1" customWidth="1"/>
    <col min="7959" max="7959" width="13.75" style="1" customWidth="1"/>
    <col min="7960" max="7961" width="1.25" style="1" customWidth="1"/>
    <col min="7962" max="7962" width="13.75" style="1" customWidth="1"/>
    <col min="7963" max="7964" width="1.25" style="1" customWidth="1"/>
    <col min="7965" max="7965" width="13.75" style="1" customWidth="1"/>
    <col min="7966" max="7966" width="1.25" style="1" customWidth="1"/>
    <col min="7967" max="7967" width="9" style="1"/>
    <col min="7968" max="7968" width="10.875" style="1" bestFit="1" customWidth="1"/>
    <col min="7969" max="8192" width="9" style="1"/>
    <col min="8193" max="8195" width="2.25" style="1" customWidth="1"/>
    <col min="8196" max="8196" width="3.125" style="1" customWidth="1"/>
    <col min="8197" max="8197" width="2.25" style="1" customWidth="1"/>
    <col min="8198" max="8198" width="2.125" style="1" customWidth="1"/>
    <col min="8199" max="8203" width="2.25" style="1" customWidth="1"/>
    <col min="8204" max="8204" width="2.875" style="1" customWidth="1"/>
    <col min="8205" max="8212" width="2.25" style="1" customWidth="1"/>
    <col min="8213" max="8213" width="4.625" style="1" customWidth="1"/>
    <col min="8214" max="8214" width="1.25" style="1" customWidth="1"/>
    <col min="8215" max="8215" width="13.75" style="1" customWidth="1"/>
    <col min="8216" max="8217" width="1.25" style="1" customWidth="1"/>
    <col min="8218" max="8218" width="13.75" style="1" customWidth="1"/>
    <col min="8219" max="8220" width="1.25" style="1" customWidth="1"/>
    <col min="8221" max="8221" width="13.75" style="1" customWidth="1"/>
    <col min="8222" max="8222" width="1.25" style="1" customWidth="1"/>
    <col min="8223" max="8223" width="9" style="1"/>
    <col min="8224" max="8224" width="10.875" style="1" bestFit="1" customWidth="1"/>
    <col min="8225" max="8448" width="9" style="1"/>
    <col min="8449" max="8451" width="2.25" style="1" customWidth="1"/>
    <col min="8452" max="8452" width="3.125" style="1" customWidth="1"/>
    <col min="8453" max="8453" width="2.25" style="1" customWidth="1"/>
    <col min="8454" max="8454" width="2.125" style="1" customWidth="1"/>
    <col min="8455" max="8459" width="2.25" style="1" customWidth="1"/>
    <col min="8460" max="8460" width="2.875" style="1" customWidth="1"/>
    <col min="8461" max="8468" width="2.25" style="1" customWidth="1"/>
    <col min="8469" max="8469" width="4.625" style="1" customWidth="1"/>
    <col min="8470" max="8470" width="1.25" style="1" customWidth="1"/>
    <col min="8471" max="8471" width="13.75" style="1" customWidth="1"/>
    <col min="8472" max="8473" width="1.25" style="1" customWidth="1"/>
    <col min="8474" max="8474" width="13.75" style="1" customWidth="1"/>
    <col min="8475" max="8476" width="1.25" style="1" customWidth="1"/>
    <col min="8477" max="8477" width="13.75" style="1" customWidth="1"/>
    <col min="8478" max="8478" width="1.25" style="1" customWidth="1"/>
    <col min="8479" max="8479" width="9" style="1"/>
    <col min="8480" max="8480" width="10.875" style="1" bestFit="1" customWidth="1"/>
    <col min="8481" max="8704" width="9" style="1"/>
    <col min="8705" max="8707" width="2.25" style="1" customWidth="1"/>
    <col min="8708" max="8708" width="3.125" style="1" customWidth="1"/>
    <col min="8709" max="8709" width="2.25" style="1" customWidth="1"/>
    <col min="8710" max="8710" width="2.125" style="1" customWidth="1"/>
    <col min="8711" max="8715" width="2.25" style="1" customWidth="1"/>
    <col min="8716" max="8716" width="2.875" style="1" customWidth="1"/>
    <col min="8717" max="8724" width="2.25" style="1" customWidth="1"/>
    <col min="8725" max="8725" width="4.625" style="1" customWidth="1"/>
    <col min="8726" max="8726" width="1.25" style="1" customWidth="1"/>
    <col min="8727" max="8727" width="13.75" style="1" customWidth="1"/>
    <col min="8728" max="8729" width="1.25" style="1" customWidth="1"/>
    <col min="8730" max="8730" width="13.75" style="1" customWidth="1"/>
    <col min="8731" max="8732" width="1.25" style="1" customWidth="1"/>
    <col min="8733" max="8733" width="13.75" style="1" customWidth="1"/>
    <col min="8734" max="8734" width="1.25" style="1" customWidth="1"/>
    <col min="8735" max="8735" width="9" style="1"/>
    <col min="8736" max="8736" width="10.875" style="1" bestFit="1" customWidth="1"/>
    <col min="8737" max="8960" width="9" style="1"/>
    <col min="8961" max="8963" width="2.25" style="1" customWidth="1"/>
    <col min="8964" max="8964" width="3.125" style="1" customWidth="1"/>
    <col min="8965" max="8965" width="2.25" style="1" customWidth="1"/>
    <col min="8966" max="8966" width="2.125" style="1" customWidth="1"/>
    <col min="8967" max="8971" width="2.25" style="1" customWidth="1"/>
    <col min="8972" max="8972" width="2.875" style="1" customWidth="1"/>
    <col min="8973" max="8980" width="2.25" style="1" customWidth="1"/>
    <col min="8981" max="8981" width="4.625" style="1" customWidth="1"/>
    <col min="8982" max="8982" width="1.25" style="1" customWidth="1"/>
    <col min="8983" max="8983" width="13.75" style="1" customWidth="1"/>
    <col min="8984" max="8985" width="1.25" style="1" customWidth="1"/>
    <col min="8986" max="8986" width="13.75" style="1" customWidth="1"/>
    <col min="8987" max="8988" width="1.25" style="1" customWidth="1"/>
    <col min="8989" max="8989" width="13.75" style="1" customWidth="1"/>
    <col min="8990" max="8990" width="1.25" style="1" customWidth="1"/>
    <col min="8991" max="8991" width="9" style="1"/>
    <col min="8992" max="8992" width="10.875" style="1" bestFit="1" customWidth="1"/>
    <col min="8993" max="9216" width="9" style="1"/>
    <col min="9217" max="9219" width="2.25" style="1" customWidth="1"/>
    <col min="9220" max="9220" width="3.125" style="1" customWidth="1"/>
    <col min="9221" max="9221" width="2.25" style="1" customWidth="1"/>
    <col min="9222" max="9222" width="2.125" style="1" customWidth="1"/>
    <col min="9223" max="9227" width="2.25" style="1" customWidth="1"/>
    <col min="9228" max="9228" width="2.875" style="1" customWidth="1"/>
    <col min="9229" max="9236" width="2.25" style="1" customWidth="1"/>
    <col min="9237" max="9237" width="4.625" style="1" customWidth="1"/>
    <col min="9238" max="9238" width="1.25" style="1" customWidth="1"/>
    <col min="9239" max="9239" width="13.75" style="1" customWidth="1"/>
    <col min="9240" max="9241" width="1.25" style="1" customWidth="1"/>
    <col min="9242" max="9242" width="13.75" style="1" customWidth="1"/>
    <col min="9243" max="9244" width="1.25" style="1" customWidth="1"/>
    <col min="9245" max="9245" width="13.75" style="1" customWidth="1"/>
    <col min="9246" max="9246" width="1.25" style="1" customWidth="1"/>
    <col min="9247" max="9247" width="9" style="1"/>
    <col min="9248" max="9248" width="10.875" style="1" bestFit="1" customWidth="1"/>
    <col min="9249" max="9472" width="9" style="1"/>
    <col min="9473" max="9475" width="2.25" style="1" customWidth="1"/>
    <col min="9476" max="9476" width="3.125" style="1" customWidth="1"/>
    <col min="9477" max="9477" width="2.25" style="1" customWidth="1"/>
    <col min="9478" max="9478" width="2.125" style="1" customWidth="1"/>
    <col min="9479" max="9483" width="2.25" style="1" customWidth="1"/>
    <col min="9484" max="9484" width="2.875" style="1" customWidth="1"/>
    <col min="9485" max="9492" width="2.25" style="1" customWidth="1"/>
    <col min="9493" max="9493" width="4.625" style="1" customWidth="1"/>
    <col min="9494" max="9494" width="1.25" style="1" customWidth="1"/>
    <col min="9495" max="9495" width="13.75" style="1" customWidth="1"/>
    <col min="9496" max="9497" width="1.25" style="1" customWidth="1"/>
    <col min="9498" max="9498" width="13.75" style="1" customWidth="1"/>
    <col min="9499" max="9500" width="1.25" style="1" customWidth="1"/>
    <col min="9501" max="9501" width="13.75" style="1" customWidth="1"/>
    <col min="9502" max="9502" width="1.25" style="1" customWidth="1"/>
    <col min="9503" max="9503" width="9" style="1"/>
    <col min="9504" max="9504" width="10.875" style="1" bestFit="1" customWidth="1"/>
    <col min="9505" max="9728" width="9" style="1"/>
    <col min="9729" max="9731" width="2.25" style="1" customWidth="1"/>
    <col min="9732" max="9732" width="3.125" style="1" customWidth="1"/>
    <col min="9733" max="9733" width="2.25" style="1" customWidth="1"/>
    <col min="9734" max="9734" width="2.125" style="1" customWidth="1"/>
    <col min="9735" max="9739" width="2.25" style="1" customWidth="1"/>
    <col min="9740" max="9740" width="2.875" style="1" customWidth="1"/>
    <col min="9741" max="9748" width="2.25" style="1" customWidth="1"/>
    <col min="9749" max="9749" width="4.625" style="1" customWidth="1"/>
    <col min="9750" max="9750" width="1.25" style="1" customWidth="1"/>
    <col min="9751" max="9751" width="13.75" style="1" customWidth="1"/>
    <col min="9752" max="9753" width="1.25" style="1" customWidth="1"/>
    <col min="9754" max="9754" width="13.75" style="1" customWidth="1"/>
    <col min="9755" max="9756" width="1.25" style="1" customWidth="1"/>
    <col min="9757" max="9757" width="13.75" style="1" customWidth="1"/>
    <col min="9758" max="9758" width="1.25" style="1" customWidth="1"/>
    <col min="9759" max="9759" width="9" style="1"/>
    <col min="9760" max="9760" width="10.875" style="1" bestFit="1" customWidth="1"/>
    <col min="9761" max="9984" width="9" style="1"/>
    <col min="9985" max="9987" width="2.25" style="1" customWidth="1"/>
    <col min="9988" max="9988" width="3.125" style="1" customWidth="1"/>
    <col min="9989" max="9989" width="2.25" style="1" customWidth="1"/>
    <col min="9990" max="9990" width="2.125" style="1" customWidth="1"/>
    <col min="9991" max="9995" width="2.25" style="1" customWidth="1"/>
    <col min="9996" max="9996" width="2.875" style="1" customWidth="1"/>
    <col min="9997" max="10004" width="2.25" style="1" customWidth="1"/>
    <col min="10005" max="10005" width="4.625" style="1" customWidth="1"/>
    <col min="10006" max="10006" width="1.25" style="1" customWidth="1"/>
    <col min="10007" max="10007" width="13.75" style="1" customWidth="1"/>
    <col min="10008" max="10009" width="1.25" style="1" customWidth="1"/>
    <col min="10010" max="10010" width="13.75" style="1" customWidth="1"/>
    <col min="10011" max="10012" width="1.25" style="1" customWidth="1"/>
    <col min="10013" max="10013" width="13.75" style="1" customWidth="1"/>
    <col min="10014" max="10014" width="1.25" style="1" customWidth="1"/>
    <col min="10015" max="10015" width="9" style="1"/>
    <col min="10016" max="10016" width="10.875" style="1" bestFit="1" customWidth="1"/>
    <col min="10017" max="10240" width="9" style="1"/>
    <col min="10241" max="10243" width="2.25" style="1" customWidth="1"/>
    <col min="10244" max="10244" width="3.125" style="1" customWidth="1"/>
    <col min="10245" max="10245" width="2.25" style="1" customWidth="1"/>
    <col min="10246" max="10246" width="2.125" style="1" customWidth="1"/>
    <col min="10247" max="10251" width="2.25" style="1" customWidth="1"/>
    <col min="10252" max="10252" width="2.875" style="1" customWidth="1"/>
    <col min="10253" max="10260" width="2.25" style="1" customWidth="1"/>
    <col min="10261" max="10261" width="4.625" style="1" customWidth="1"/>
    <col min="10262" max="10262" width="1.25" style="1" customWidth="1"/>
    <col min="10263" max="10263" width="13.75" style="1" customWidth="1"/>
    <col min="10264" max="10265" width="1.25" style="1" customWidth="1"/>
    <col min="10266" max="10266" width="13.75" style="1" customWidth="1"/>
    <col min="10267" max="10268" width="1.25" style="1" customWidth="1"/>
    <col min="10269" max="10269" width="13.75" style="1" customWidth="1"/>
    <col min="10270" max="10270" width="1.25" style="1" customWidth="1"/>
    <col min="10271" max="10271" width="9" style="1"/>
    <col min="10272" max="10272" width="10.875" style="1" bestFit="1" customWidth="1"/>
    <col min="10273" max="10496" width="9" style="1"/>
    <col min="10497" max="10499" width="2.25" style="1" customWidth="1"/>
    <col min="10500" max="10500" width="3.125" style="1" customWidth="1"/>
    <col min="10501" max="10501" width="2.25" style="1" customWidth="1"/>
    <col min="10502" max="10502" width="2.125" style="1" customWidth="1"/>
    <col min="10503" max="10507" width="2.25" style="1" customWidth="1"/>
    <col min="10508" max="10508" width="2.875" style="1" customWidth="1"/>
    <col min="10509" max="10516" width="2.25" style="1" customWidth="1"/>
    <col min="10517" max="10517" width="4.625" style="1" customWidth="1"/>
    <col min="10518" max="10518" width="1.25" style="1" customWidth="1"/>
    <col min="10519" max="10519" width="13.75" style="1" customWidth="1"/>
    <col min="10520" max="10521" width="1.25" style="1" customWidth="1"/>
    <col min="10522" max="10522" width="13.75" style="1" customWidth="1"/>
    <col min="10523" max="10524" width="1.25" style="1" customWidth="1"/>
    <col min="10525" max="10525" width="13.75" style="1" customWidth="1"/>
    <col min="10526" max="10526" width="1.25" style="1" customWidth="1"/>
    <col min="10527" max="10527" width="9" style="1"/>
    <col min="10528" max="10528" width="10.875" style="1" bestFit="1" customWidth="1"/>
    <col min="10529" max="10752" width="9" style="1"/>
    <col min="10753" max="10755" width="2.25" style="1" customWidth="1"/>
    <col min="10756" max="10756" width="3.125" style="1" customWidth="1"/>
    <col min="10757" max="10757" width="2.25" style="1" customWidth="1"/>
    <col min="10758" max="10758" width="2.125" style="1" customWidth="1"/>
    <col min="10759" max="10763" width="2.25" style="1" customWidth="1"/>
    <col min="10764" max="10764" width="2.875" style="1" customWidth="1"/>
    <col min="10765" max="10772" width="2.25" style="1" customWidth="1"/>
    <col min="10773" max="10773" width="4.625" style="1" customWidth="1"/>
    <col min="10774" max="10774" width="1.25" style="1" customWidth="1"/>
    <col min="10775" max="10775" width="13.75" style="1" customWidth="1"/>
    <col min="10776" max="10777" width="1.25" style="1" customWidth="1"/>
    <col min="10778" max="10778" width="13.75" style="1" customWidth="1"/>
    <col min="10779" max="10780" width="1.25" style="1" customWidth="1"/>
    <col min="10781" max="10781" width="13.75" style="1" customWidth="1"/>
    <col min="10782" max="10782" width="1.25" style="1" customWidth="1"/>
    <col min="10783" max="10783" width="9" style="1"/>
    <col min="10784" max="10784" width="10.875" style="1" bestFit="1" customWidth="1"/>
    <col min="10785" max="11008" width="9" style="1"/>
    <col min="11009" max="11011" width="2.25" style="1" customWidth="1"/>
    <col min="11012" max="11012" width="3.125" style="1" customWidth="1"/>
    <col min="11013" max="11013" width="2.25" style="1" customWidth="1"/>
    <col min="11014" max="11014" width="2.125" style="1" customWidth="1"/>
    <col min="11015" max="11019" width="2.25" style="1" customWidth="1"/>
    <col min="11020" max="11020" width="2.875" style="1" customWidth="1"/>
    <col min="11021" max="11028" width="2.25" style="1" customWidth="1"/>
    <col min="11029" max="11029" width="4.625" style="1" customWidth="1"/>
    <col min="11030" max="11030" width="1.25" style="1" customWidth="1"/>
    <col min="11031" max="11031" width="13.75" style="1" customWidth="1"/>
    <col min="11032" max="11033" width="1.25" style="1" customWidth="1"/>
    <col min="11034" max="11034" width="13.75" style="1" customWidth="1"/>
    <col min="11035" max="11036" width="1.25" style="1" customWidth="1"/>
    <col min="11037" max="11037" width="13.75" style="1" customWidth="1"/>
    <col min="11038" max="11038" width="1.25" style="1" customWidth="1"/>
    <col min="11039" max="11039" width="9" style="1"/>
    <col min="11040" max="11040" width="10.875" style="1" bestFit="1" customWidth="1"/>
    <col min="11041" max="11264" width="9" style="1"/>
    <col min="11265" max="11267" width="2.25" style="1" customWidth="1"/>
    <col min="11268" max="11268" width="3.125" style="1" customWidth="1"/>
    <col min="11269" max="11269" width="2.25" style="1" customWidth="1"/>
    <col min="11270" max="11270" width="2.125" style="1" customWidth="1"/>
    <col min="11271" max="11275" width="2.25" style="1" customWidth="1"/>
    <col min="11276" max="11276" width="2.875" style="1" customWidth="1"/>
    <col min="11277" max="11284" width="2.25" style="1" customWidth="1"/>
    <col min="11285" max="11285" width="4.625" style="1" customWidth="1"/>
    <col min="11286" max="11286" width="1.25" style="1" customWidth="1"/>
    <col min="11287" max="11287" width="13.75" style="1" customWidth="1"/>
    <col min="11288" max="11289" width="1.25" style="1" customWidth="1"/>
    <col min="11290" max="11290" width="13.75" style="1" customWidth="1"/>
    <col min="11291" max="11292" width="1.25" style="1" customWidth="1"/>
    <col min="11293" max="11293" width="13.75" style="1" customWidth="1"/>
    <col min="11294" max="11294" width="1.25" style="1" customWidth="1"/>
    <col min="11295" max="11295" width="9" style="1"/>
    <col min="11296" max="11296" width="10.875" style="1" bestFit="1" customWidth="1"/>
    <col min="11297" max="11520" width="9" style="1"/>
    <col min="11521" max="11523" width="2.25" style="1" customWidth="1"/>
    <col min="11524" max="11524" width="3.125" style="1" customWidth="1"/>
    <col min="11525" max="11525" width="2.25" style="1" customWidth="1"/>
    <col min="11526" max="11526" width="2.125" style="1" customWidth="1"/>
    <col min="11527" max="11531" width="2.25" style="1" customWidth="1"/>
    <col min="11532" max="11532" width="2.875" style="1" customWidth="1"/>
    <col min="11533" max="11540" width="2.25" style="1" customWidth="1"/>
    <col min="11541" max="11541" width="4.625" style="1" customWidth="1"/>
    <col min="11542" max="11542" width="1.25" style="1" customWidth="1"/>
    <col min="11543" max="11543" width="13.75" style="1" customWidth="1"/>
    <col min="11544" max="11545" width="1.25" style="1" customWidth="1"/>
    <col min="11546" max="11546" width="13.75" style="1" customWidth="1"/>
    <col min="11547" max="11548" width="1.25" style="1" customWidth="1"/>
    <col min="11549" max="11549" width="13.75" style="1" customWidth="1"/>
    <col min="11550" max="11550" width="1.25" style="1" customWidth="1"/>
    <col min="11551" max="11551" width="9" style="1"/>
    <col min="11552" max="11552" width="10.875" style="1" bestFit="1" customWidth="1"/>
    <col min="11553" max="11776" width="9" style="1"/>
    <col min="11777" max="11779" width="2.25" style="1" customWidth="1"/>
    <col min="11780" max="11780" width="3.125" style="1" customWidth="1"/>
    <col min="11781" max="11781" width="2.25" style="1" customWidth="1"/>
    <col min="11782" max="11782" width="2.125" style="1" customWidth="1"/>
    <col min="11783" max="11787" width="2.25" style="1" customWidth="1"/>
    <col min="11788" max="11788" width="2.875" style="1" customWidth="1"/>
    <col min="11789" max="11796" width="2.25" style="1" customWidth="1"/>
    <col min="11797" max="11797" width="4.625" style="1" customWidth="1"/>
    <col min="11798" max="11798" width="1.25" style="1" customWidth="1"/>
    <col min="11799" max="11799" width="13.75" style="1" customWidth="1"/>
    <col min="11800" max="11801" width="1.25" style="1" customWidth="1"/>
    <col min="11802" max="11802" width="13.75" style="1" customWidth="1"/>
    <col min="11803" max="11804" width="1.25" style="1" customWidth="1"/>
    <col min="11805" max="11805" width="13.75" style="1" customWidth="1"/>
    <col min="11806" max="11806" width="1.25" style="1" customWidth="1"/>
    <col min="11807" max="11807" width="9" style="1"/>
    <col min="11808" max="11808" width="10.875" style="1" bestFit="1" customWidth="1"/>
    <col min="11809" max="12032" width="9" style="1"/>
    <col min="12033" max="12035" width="2.25" style="1" customWidth="1"/>
    <col min="12036" max="12036" width="3.125" style="1" customWidth="1"/>
    <col min="12037" max="12037" width="2.25" style="1" customWidth="1"/>
    <col min="12038" max="12038" width="2.125" style="1" customWidth="1"/>
    <col min="12039" max="12043" width="2.25" style="1" customWidth="1"/>
    <col min="12044" max="12044" width="2.875" style="1" customWidth="1"/>
    <col min="12045" max="12052" width="2.25" style="1" customWidth="1"/>
    <col min="12053" max="12053" width="4.625" style="1" customWidth="1"/>
    <col min="12054" max="12054" width="1.25" style="1" customWidth="1"/>
    <col min="12055" max="12055" width="13.75" style="1" customWidth="1"/>
    <col min="12056" max="12057" width="1.25" style="1" customWidth="1"/>
    <col min="12058" max="12058" width="13.75" style="1" customWidth="1"/>
    <col min="12059" max="12060" width="1.25" style="1" customWidth="1"/>
    <col min="12061" max="12061" width="13.75" style="1" customWidth="1"/>
    <col min="12062" max="12062" width="1.25" style="1" customWidth="1"/>
    <col min="12063" max="12063" width="9" style="1"/>
    <col min="12064" max="12064" width="10.875" style="1" bestFit="1" customWidth="1"/>
    <col min="12065" max="12288" width="9" style="1"/>
    <col min="12289" max="12291" width="2.25" style="1" customWidth="1"/>
    <col min="12292" max="12292" width="3.125" style="1" customWidth="1"/>
    <col min="12293" max="12293" width="2.25" style="1" customWidth="1"/>
    <col min="12294" max="12294" width="2.125" style="1" customWidth="1"/>
    <col min="12295" max="12299" width="2.25" style="1" customWidth="1"/>
    <col min="12300" max="12300" width="2.875" style="1" customWidth="1"/>
    <col min="12301" max="12308" width="2.25" style="1" customWidth="1"/>
    <col min="12309" max="12309" width="4.625" style="1" customWidth="1"/>
    <col min="12310" max="12310" width="1.25" style="1" customWidth="1"/>
    <col min="12311" max="12311" width="13.75" style="1" customWidth="1"/>
    <col min="12312" max="12313" width="1.25" style="1" customWidth="1"/>
    <col min="12314" max="12314" width="13.75" style="1" customWidth="1"/>
    <col min="12315" max="12316" width="1.25" style="1" customWidth="1"/>
    <col min="12317" max="12317" width="13.75" style="1" customWidth="1"/>
    <col min="12318" max="12318" width="1.25" style="1" customWidth="1"/>
    <col min="12319" max="12319" width="9" style="1"/>
    <col min="12320" max="12320" width="10.875" style="1" bestFit="1" customWidth="1"/>
    <col min="12321" max="12544" width="9" style="1"/>
    <col min="12545" max="12547" width="2.25" style="1" customWidth="1"/>
    <col min="12548" max="12548" width="3.125" style="1" customWidth="1"/>
    <col min="12549" max="12549" width="2.25" style="1" customWidth="1"/>
    <col min="12550" max="12550" width="2.125" style="1" customWidth="1"/>
    <col min="12551" max="12555" width="2.25" style="1" customWidth="1"/>
    <col min="12556" max="12556" width="2.875" style="1" customWidth="1"/>
    <col min="12557" max="12564" width="2.25" style="1" customWidth="1"/>
    <col min="12565" max="12565" width="4.625" style="1" customWidth="1"/>
    <col min="12566" max="12566" width="1.25" style="1" customWidth="1"/>
    <col min="12567" max="12567" width="13.75" style="1" customWidth="1"/>
    <col min="12568" max="12569" width="1.25" style="1" customWidth="1"/>
    <col min="12570" max="12570" width="13.75" style="1" customWidth="1"/>
    <col min="12571" max="12572" width="1.25" style="1" customWidth="1"/>
    <col min="12573" max="12573" width="13.75" style="1" customWidth="1"/>
    <col min="12574" max="12574" width="1.25" style="1" customWidth="1"/>
    <col min="12575" max="12575" width="9" style="1"/>
    <col min="12576" max="12576" width="10.875" style="1" bestFit="1" customWidth="1"/>
    <col min="12577" max="12800" width="9" style="1"/>
    <col min="12801" max="12803" width="2.25" style="1" customWidth="1"/>
    <col min="12804" max="12804" width="3.125" style="1" customWidth="1"/>
    <col min="12805" max="12805" width="2.25" style="1" customWidth="1"/>
    <col min="12806" max="12806" width="2.125" style="1" customWidth="1"/>
    <col min="12807" max="12811" width="2.25" style="1" customWidth="1"/>
    <col min="12812" max="12812" width="2.875" style="1" customWidth="1"/>
    <col min="12813" max="12820" width="2.25" style="1" customWidth="1"/>
    <col min="12821" max="12821" width="4.625" style="1" customWidth="1"/>
    <col min="12822" max="12822" width="1.25" style="1" customWidth="1"/>
    <col min="12823" max="12823" width="13.75" style="1" customWidth="1"/>
    <col min="12824" max="12825" width="1.25" style="1" customWidth="1"/>
    <col min="12826" max="12826" width="13.75" style="1" customWidth="1"/>
    <col min="12827" max="12828" width="1.25" style="1" customWidth="1"/>
    <col min="12829" max="12829" width="13.75" style="1" customWidth="1"/>
    <col min="12830" max="12830" width="1.25" style="1" customWidth="1"/>
    <col min="12831" max="12831" width="9" style="1"/>
    <col min="12832" max="12832" width="10.875" style="1" bestFit="1" customWidth="1"/>
    <col min="12833" max="13056" width="9" style="1"/>
    <col min="13057" max="13059" width="2.25" style="1" customWidth="1"/>
    <col min="13060" max="13060" width="3.125" style="1" customWidth="1"/>
    <col min="13061" max="13061" width="2.25" style="1" customWidth="1"/>
    <col min="13062" max="13062" width="2.125" style="1" customWidth="1"/>
    <col min="13063" max="13067" width="2.25" style="1" customWidth="1"/>
    <col min="13068" max="13068" width="2.875" style="1" customWidth="1"/>
    <col min="13069" max="13076" width="2.25" style="1" customWidth="1"/>
    <col min="13077" max="13077" width="4.625" style="1" customWidth="1"/>
    <col min="13078" max="13078" width="1.25" style="1" customWidth="1"/>
    <col min="13079" max="13079" width="13.75" style="1" customWidth="1"/>
    <col min="13080" max="13081" width="1.25" style="1" customWidth="1"/>
    <col min="13082" max="13082" width="13.75" style="1" customWidth="1"/>
    <col min="13083" max="13084" width="1.25" style="1" customWidth="1"/>
    <col min="13085" max="13085" width="13.75" style="1" customWidth="1"/>
    <col min="13086" max="13086" width="1.25" style="1" customWidth="1"/>
    <col min="13087" max="13087" width="9" style="1"/>
    <col min="13088" max="13088" width="10.875" style="1" bestFit="1" customWidth="1"/>
    <col min="13089" max="13312" width="9" style="1"/>
    <col min="13313" max="13315" width="2.25" style="1" customWidth="1"/>
    <col min="13316" max="13316" width="3.125" style="1" customWidth="1"/>
    <col min="13317" max="13317" width="2.25" style="1" customWidth="1"/>
    <col min="13318" max="13318" width="2.125" style="1" customWidth="1"/>
    <col min="13319" max="13323" width="2.25" style="1" customWidth="1"/>
    <col min="13324" max="13324" width="2.875" style="1" customWidth="1"/>
    <col min="13325" max="13332" width="2.25" style="1" customWidth="1"/>
    <col min="13333" max="13333" width="4.625" style="1" customWidth="1"/>
    <col min="13334" max="13334" width="1.25" style="1" customWidth="1"/>
    <col min="13335" max="13335" width="13.75" style="1" customWidth="1"/>
    <col min="13336" max="13337" width="1.25" style="1" customWidth="1"/>
    <col min="13338" max="13338" width="13.75" style="1" customWidth="1"/>
    <col min="13339" max="13340" width="1.25" style="1" customWidth="1"/>
    <col min="13341" max="13341" width="13.75" style="1" customWidth="1"/>
    <col min="13342" max="13342" width="1.25" style="1" customWidth="1"/>
    <col min="13343" max="13343" width="9" style="1"/>
    <col min="13344" max="13344" width="10.875" style="1" bestFit="1" customWidth="1"/>
    <col min="13345" max="13568" width="9" style="1"/>
    <col min="13569" max="13571" width="2.25" style="1" customWidth="1"/>
    <col min="13572" max="13572" width="3.125" style="1" customWidth="1"/>
    <col min="13573" max="13573" width="2.25" style="1" customWidth="1"/>
    <col min="13574" max="13574" width="2.125" style="1" customWidth="1"/>
    <col min="13575" max="13579" width="2.25" style="1" customWidth="1"/>
    <col min="13580" max="13580" width="2.875" style="1" customWidth="1"/>
    <col min="13581" max="13588" width="2.25" style="1" customWidth="1"/>
    <col min="13589" max="13589" width="4.625" style="1" customWidth="1"/>
    <col min="13590" max="13590" width="1.25" style="1" customWidth="1"/>
    <col min="13591" max="13591" width="13.75" style="1" customWidth="1"/>
    <col min="13592" max="13593" width="1.25" style="1" customWidth="1"/>
    <col min="13594" max="13594" width="13.75" style="1" customWidth="1"/>
    <col min="13595" max="13596" width="1.25" style="1" customWidth="1"/>
    <col min="13597" max="13597" width="13.75" style="1" customWidth="1"/>
    <col min="13598" max="13598" width="1.25" style="1" customWidth="1"/>
    <col min="13599" max="13599" width="9" style="1"/>
    <col min="13600" max="13600" width="10.875" style="1" bestFit="1" customWidth="1"/>
    <col min="13601" max="13824" width="9" style="1"/>
    <col min="13825" max="13827" width="2.25" style="1" customWidth="1"/>
    <col min="13828" max="13828" width="3.125" style="1" customWidth="1"/>
    <col min="13829" max="13829" width="2.25" style="1" customWidth="1"/>
    <col min="13830" max="13830" width="2.125" style="1" customWidth="1"/>
    <col min="13831" max="13835" width="2.25" style="1" customWidth="1"/>
    <col min="13836" max="13836" width="2.875" style="1" customWidth="1"/>
    <col min="13837" max="13844" width="2.25" style="1" customWidth="1"/>
    <col min="13845" max="13845" width="4.625" style="1" customWidth="1"/>
    <col min="13846" max="13846" width="1.25" style="1" customWidth="1"/>
    <col min="13847" max="13847" width="13.75" style="1" customWidth="1"/>
    <col min="13848" max="13849" width="1.25" style="1" customWidth="1"/>
    <col min="13850" max="13850" width="13.75" style="1" customWidth="1"/>
    <col min="13851" max="13852" width="1.25" style="1" customWidth="1"/>
    <col min="13853" max="13853" width="13.75" style="1" customWidth="1"/>
    <col min="13854" max="13854" width="1.25" style="1" customWidth="1"/>
    <col min="13855" max="13855" width="9" style="1"/>
    <col min="13856" max="13856" width="10.875" style="1" bestFit="1" customWidth="1"/>
    <col min="13857" max="14080" width="9" style="1"/>
    <col min="14081" max="14083" width="2.25" style="1" customWidth="1"/>
    <col min="14084" max="14084" width="3.125" style="1" customWidth="1"/>
    <col min="14085" max="14085" width="2.25" style="1" customWidth="1"/>
    <col min="14086" max="14086" width="2.125" style="1" customWidth="1"/>
    <col min="14087" max="14091" width="2.25" style="1" customWidth="1"/>
    <col min="14092" max="14092" width="2.875" style="1" customWidth="1"/>
    <col min="14093" max="14100" width="2.25" style="1" customWidth="1"/>
    <col min="14101" max="14101" width="4.625" style="1" customWidth="1"/>
    <col min="14102" max="14102" width="1.25" style="1" customWidth="1"/>
    <col min="14103" max="14103" width="13.75" style="1" customWidth="1"/>
    <col min="14104" max="14105" width="1.25" style="1" customWidth="1"/>
    <col min="14106" max="14106" width="13.75" style="1" customWidth="1"/>
    <col min="14107" max="14108" width="1.25" style="1" customWidth="1"/>
    <col min="14109" max="14109" width="13.75" style="1" customWidth="1"/>
    <col min="14110" max="14110" width="1.25" style="1" customWidth="1"/>
    <col min="14111" max="14111" width="9" style="1"/>
    <col min="14112" max="14112" width="10.875" style="1" bestFit="1" customWidth="1"/>
    <col min="14113" max="14336" width="9" style="1"/>
    <col min="14337" max="14339" width="2.25" style="1" customWidth="1"/>
    <col min="14340" max="14340" width="3.125" style="1" customWidth="1"/>
    <col min="14341" max="14341" width="2.25" style="1" customWidth="1"/>
    <col min="14342" max="14342" width="2.125" style="1" customWidth="1"/>
    <col min="14343" max="14347" width="2.25" style="1" customWidth="1"/>
    <col min="14348" max="14348" width="2.875" style="1" customWidth="1"/>
    <col min="14349" max="14356" width="2.25" style="1" customWidth="1"/>
    <col min="14357" max="14357" width="4.625" style="1" customWidth="1"/>
    <col min="14358" max="14358" width="1.25" style="1" customWidth="1"/>
    <col min="14359" max="14359" width="13.75" style="1" customWidth="1"/>
    <col min="14360" max="14361" width="1.25" style="1" customWidth="1"/>
    <col min="14362" max="14362" width="13.75" style="1" customWidth="1"/>
    <col min="14363" max="14364" width="1.25" style="1" customWidth="1"/>
    <col min="14365" max="14365" width="13.75" style="1" customWidth="1"/>
    <col min="14366" max="14366" width="1.25" style="1" customWidth="1"/>
    <col min="14367" max="14367" width="9" style="1"/>
    <col min="14368" max="14368" width="10.875" style="1" bestFit="1" customWidth="1"/>
    <col min="14369" max="14592" width="9" style="1"/>
    <col min="14593" max="14595" width="2.25" style="1" customWidth="1"/>
    <col min="14596" max="14596" width="3.125" style="1" customWidth="1"/>
    <col min="14597" max="14597" width="2.25" style="1" customWidth="1"/>
    <col min="14598" max="14598" width="2.125" style="1" customWidth="1"/>
    <col min="14599" max="14603" width="2.25" style="1" customWidth="1"/>
    <col min="14604" max="14604" width="2.875" style="1" customWidth="1"/>
    <col min="14605" max="14612" width="2.25" style="1" customWidth="1"/>
    <col min="14613" max="14613" width="4.625" style="1" customWidth="1"/>
    <col min="14614" max="14614" width="1.25" style="1" customWidth="1"/>
    <col min="14615" max="14615" width="13.75" style="1" customWidth="1"/>
    <col min="14616" max="14617" width="1.25" style="1" customWidth="1"/>
    <col min="14618" max="14618" width="13.75" style="1" customWidth="1"/>
    <col min="14619" max="14620" width="1.25" style="1" customWidth="1"/>
    <col min="14621" max="14621" width="13.75" style="1" customWidth="1"/>
    <col min="14622" max="14622" width="1.25" style="1" customWidth="1"/>
    <col min="14623" max="14623" width="9" style="1"/>
    <col min="14624" max="14624" width="10.875" style="1" bestFit="1" customWidth="1"/>
    <col min="14625" max="14848" width="9" style="1"/>
    <col min="14849" max="14851" width="2.25" style="1" customWidth="1"/>
    <col min="14852" max="14852" width="3.125" style="1" customWidth="1"/>
    <col min="14853" max="14853" width="2.25" style="1" customWidth="1"/>
    <col min="14854" max="14854" width="2.125" style="1" customWidth="1"/>
    <col min="14855" max="14859" width="2.25" style="1" customWidth="1"/>
    <col min="14860" max="14860" width="2.875" style="1" customWidth="1"/>
    <col min="14861" max="14868" width="2.25" style="1" customWidth="1"/>
    <col min="14869" max="14869" width="4.625" style="1" customWidth="1"/>
    <col min="14870" max="14870" width="1.25" style="1" customWidth="1"/>
    <col min="14871" max="14871" width="13.75" style="1" customWidth="1"/>
    <col min="14872" max="14873" width="1.25" style="1" customWidth="1"/>
    <col min="14874" max="14874" width="13.75" style="1" customWidth="1"/>
    <col min="14875" max="14876" width="1.25" style="1" customWidth="1"/>
    <col min="14877" max="14877" width="13.75" style="1" customWidth="1"/>
    <col min="14878" max="14878" width="1.25" style="1" customWidth="1"/>
    <col min="14879" max="14879" width="9" style="1"/>
    <col min="14880" max="14880" width="10.875" style="1" bestFit="1" customWidth="1"/>
    <col min="14881" max="15104" width="9" style="1"/>
    <col min="15105" max="15107" width="2.25" style="1" customWidth="1"/>
    <col min="15108" max="15108" width="3.125" style="1" customWidth="1"/>
    <col min="15109" max="15109" width="2.25" style="1" customWidth="1"/>
    <col min="15110" max="15110" width="2.125" style="1" customWidth="1"/>
    <col min="15111" max="15115" width="2.25" style="1" customWidth="1"/>
    <col min="15116" max="15116" width="2.875" style="1" customWidth="1"/>
    <col min="15117" max="15124" width="2.25" style="1" customWidth="1"/>
    <col min="15125" max="15125" width="4.625" style="1" customWidth="1"/>
    <col min="15126" max="15126" width="1.25" style="1" customWidth="1"/>
    <col min="15127" max="15127" width="13.75" style="1" customWidth="1"/>
    <col min="15128" max="15129" width="1.25" style="1" customWidth="1"/>
    <col min="15130" max="15130" width="13.75" style="1" customWidth="1"/>
    <col min="15131" max="15132" width="1.25" style="1" customWidth="1"/>
    <col min="15133" max="15133" width="13.75" style="1" customWidth="1"/>
    <col min="15134" max="15134" width="1.25" style="1" customWidth="1"/>
    <col min="15135" max="15135" width="9" style="1"/>
    <col min="15136" max="15136" width="10.875" style="1" bestFit="1" customWidth="1"/>
    <col min="15137" max="15360" width="9" style="1"/>
    <col min="15361" max="15363" width="2.25" style="1" customWidth="1"/>
    <col min="15364" max="15364" width="3.125" style="1" customWidth="1"/>
    <col min="15365" max="15365" width="2.25" style="1" customWidth="1"/>
    <col min="15366" max="15366" width="2.125" style="1" customWidth="1"/>
    <col min="15367" max="15371" width="2.25" style="1" customWidth="1"/>
    <col min="15372" max="15372" width="2.875" style="1" customWidth="1"/>
    <col min="15373" max="15380" width="2.25" style="1" customWidth="1"/>
    <col min="15381" max="15381" width="4.625" style="1" customWidth="1"/>
    <col min="15382" max="15382" width="1.25" style="1" customWidth="1"/>
    <col min="15383" max="15383" width="13.75" style="1" customWidth="1"/>
    <col min="15384" max="15385" width="1.25" style="1" customWidth="1"/>
    <col min="15386" max="15386" width="13.75" style="1" customWidth="1"/>
    <col min="15387" max="15388" width="1.25" style="1" customWidth="1"/>
    <col min="15389" max="15389" width="13.75" style="1" customWidth="1"/>
    <col min="15390" max="15390" width="1.25" style="1" customWidth="1"/>
    <col min="15391" max="15391" width="9" style="1"/>
    <col min="15392" max="15392" width="10.875" style="1" bestFit="1" customWidth="1"/>
    <col min="15393" max="15616" width="9" style="1"/>
    <col min="15617" max="15619" width="2.25" style="1" customWidth="1"/>
    <col min="15620" max="15620" width="3.125" style="1" customWidth="1"/>
    <col min="15621" max="15621" width="2.25" style="1" customWidth="1"/>
    <col min="15622" max="15622" width="2.125" style="1" customWidth="1"/>
    <col min="15623" max="15627" width="2.25" style="1" customWidth="1"/>
    <col min="15628" max="15628" width="2.875" style="1" customWidth="1"/>
    <col min="15629" max="15636" width="2.25" style="1" customWidth="1"/>
    <col min="15637" max="15637" width="4.625" style="1" customWidth="1"/>
    <col min="15638" max="15638" width="1.25" style="1" customWidth="1"/>
    <col min="15639" max="15639" width="13.75" style="1" customWidth="1"/>
    <col min="15640" max="15641" width="1.25" style="1" customWidth="1"/>
    <col min="15642" max="15642" width="13.75" style="1" customWidth="1"/>
    <col min="15643" max="15644" width="1.25" style="1" customWidth="1"/>
    <col min="15645" max="15645" width="13.75" style="1" customWidth="1"/>
    <col min="15646" max="15646" width="1.25" style="1" customWidth="1"/>
    <col min="15647" max="15647" width="9" style="1"/>
    <col min="15648" max="15648" width="10.875" style="1" bestFit="1" customWidth="1"/>
    <col min="15649" max="15872" width="9" style="1"/>
    <col min="15873" max="15875" width="2.25" style="1" customWidth="1"/>
    <col min="15876" max="15876" width="3.125" style="1" customWidth="1"/>
    <col min="15877" max="15877" width="2.25" style="1" customWidth="1"/>
    <col min="15878" max="15878" width="2.125" style="1" customWidth="1"/>
    <col min="15879" max="15883" width="2.25" style="1" customWidth="1"/>
    <col min="15884" max="15884" width="2.875" style="1" customWidth="1"/>
    <col min="15885" max="15892" width="2.25" style="1" customWidth="1"/>
    <col min="15893" max="15893" width="4.625" style="1" customWidth="1"/>
    <col min="15894" max="15894" width="1.25" style="1" customWidth="1"/>
    <col min="15895" max="15895" width="13.75" style="1" customWidth="1"/>
    <col min="15896" max="15897" width="1.25" style="1" customWidth="1"/>
    <col min="15898" max="15898" width="13.75" style="1" customWidth="1"/>
    <col min="15899" max="15900" width="1.25" style="1" customWidth="1"/>
    <col min="15901" max="15901" width="13.75" style="1" customWidth="1"/>
    <col min="15902" max="15902" width="1.25" style="1" customWidth="1"/>
    <col min="15903" max="15903" width="9" style="1"/>
    <col min="15904" max="15904" width="10.875" style="1" bestFit="1" customWidth="1"/>
    <col min="15905" max="16128" width="9" style="1"/>
    <col min="16129" max="16131" width="2.25" style="1" customWidth="1"/>
    <col min="16132" max="16132" width="3.125" style="1" customWidth="1"/>
    <col min="16133" max="16133" width="2.25" style="1" customWidth="1"/>
    <col min="16134" max="16134" width="2.125" style="1" customWidth="1"/>
    <col min="16135" max="16139" width="2.25" style="1" customWidth="1"/>
    <col min="16140" max="16140" width="2.875" style="1" customWidth="1"/>
    <col min="16141" max="16148" width="2.25" style="1" customWidth="1"/>
    <col min="16149" max="16149" width="4.625" style="1" customWidth="1"/>
    <col min="16150" max="16150" width="1.25" style="1" customWidth="1"/>
    <col min="16151" max="16151" width="13.75" style="1" customWidth="1"/>
    <col min="16152" max="16153" width="1.25" style="1" customWidth="1"/>
    <col min="16154" max="16154" width="13.75" style="1" customWidth="1"/>
    <col min="16155" max="16156" width="1.25" style="1" customWidth="1"/>
    <col min="16157" max="16157" width="13.75" style="1" customWidth="1"/>
    <col min="16158" max="16158" width="1.25" style="1" customWidth="1"/>
    <col min="16159" max="16159" width="9" style="1"/>
    <col min="16160" max="16160" width="10.875" style="1" bestFit="1" customWidth="1"/>
    <col min="16161" max="16384" width="9" style="1"/>
  </cols>
  <sheetData>
    <row r="1" spans="1:30" ht="21">
      <c r="A1" s="308" t="s">
        <v>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customFormat="1">
      <c r="A2" s="309" t="s">
        <v>483</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row>
    <row r="3" spans="1:30" customFormat="1">
      <c r="A3" t="s">
        <v>233</v>
      </c>
      <c r="N3" s="2"/>
      <c r="O3" s="2"/>
      <c r="P3" s="2"/>
      <c r="Q3" s="2"/>
      <c r="R3" s="2"/>
      <c r="S3" s="2"/>
      <c r="T3" s="2"/>
      <c r="U3" s="2"/>
      <c r="V3" s="2"/>
      <c r="Y3" s="2"/>
      <c r="AB3" s="2"/>
      <c r="AC3" s="18"/>
    </row>
    <row r="4" spans="1:30" customFormat="1">
      <c r="N4" s="2"/>
      <c r="O4" s="2"/>
      <c r="P4" s="2"/>
      <c r="Q4" s="2"/>
      <c r="R4" s="2"/>
      <c r="S4" s="2"/>
      <c r="T4" s="2"/>
      <c r="U4" s="2"/>
      <c r="V4" s="2"/>
      <c r="Y4" s="2"/>
      <c r="AB4" s="2"/>
      <c r="AC4" s="18" t="s">
        <v>133</v>
      </c>
    </row>
    <row r="5" spans="1:30" customFormat="1" ht="15.95" customHeight="1">
      <c r="A5" s="313" t="s">
        <v>236</v>
      </c>
      <c r="B5" s="314"/>
      <c r="C5" s="314"/>
      <c r="D5" s="314"/>
      <c r="E5" s="314"/>
      <c r="F5" s="314"/>
      <c r="G5" s="314"/>
      <c r="H5" s="314"/>
      <c r="I5" s="314"/>
      <c r="J5" s="314"/>
      <c r="K5" s="491"/>
      <c r="L5" s="314" t="s">
        <v>235</v>
      </c>
      <c r="M5" s="314"/>
      <c r="N5" s="314"/>
      <c r="O5" s="314"/>
      <c r="P5" s="314"/>
      <c r="Q5" s="314"/>
      <c r="R5" s="314"/>
      <c r="S5" s="314"/>
      <c r="T5" s="314"/>
      <c r="U5" s="491"/>
      <c r="V5" s="310" t="s">
        <v>234</v>
      </c>
      <c r="W5" s="311"/>
      <c r="X5" s="311"/>
      <c r="Y5" s="311"/>
      <c r="Z5" s="311"/>
      <c r="AA5" s="312"/>
      <c r="AB5" s="311" t="s">
        <v>217</v>
      </c>
      <c r="AC5" s="311"/>
      <c r="AD5" s="312"/>
    </row>
    <row r="6" spans="1:30" ht="15" customHeight="1">
      <c r="A6" s="56" t="s">
        <v>237</v>
      </c>
      <c r="B6" s="4"/>
      <c r="C6" s="4"/>
      <c r="D6" s="4"/>
      <c r="E6" s="5"/>
      <c r="F6" s="1" t="s">
        <v>360</v>
      </c>
      <c r="G6" s="4"/>
      <c r="H6" s="4"/>
      <c r="I6" s="4"/>
      <c r="J6" s="4"/>
      <c r="K6" s="5"/>
      <c r="L6" s="61" t="s">
        <v>361</v>
      </c>
      <c r="M6" s="4"/>
      <c r="N6" s="4"/>
      <c r="O6" s="4"/>
      <c r="P6" s="4"/>
      <c r="Q6" s="4"/>
      <c r="R6" s="4"/>
      <c r="S6" s="4"/>
      <c r="T6" s="4"/>
      <c r="U6" s="5"/>
      <c r="V6" s="61"/>
      <c r="W6" s="61" t="s">
        <v>362</v>
      </c>
      <c r="X6" s="4"/>
      <c r="Y6" s="4"/>
      <c r="Z6" s="4"/>
      <c r="AA6" s="5"/>
      <c r="AB6" s="3"/>
      <c r="AC6" s="201">
        <v>148000</v>
      </c>
      <c r="AD6" s="5"/>
    </row>
    <row r="7" spans="1:30" ht="15" customHeight="1">
      <c r="A7" s="6"/>
      <c r="B7" s="7"/>
      <c r="E7" s="60"/>
      <c r="K7" s="60"/>
      <c r="U7" s="60"/>
      <c r="W7" s="117"/>
      <c r="X7" s="117"/>
      <c r="Z7" s="117"/>
      <c r="AA7" s="118"/>
      <c r="AB7" s="6"/>
      <c r="AC7" s="117"/>
      <c r="AD7" s="118"/>
    </row>
    <row r="8" spans="1:30" ht="15" customHeight="1">
      <c r="A8" s="6"/>
      <c r="B8" s="7"/>
      <c r="E8" s="60"/>
      <c r="F8" s="6" t="s">
        <v>238</v>
      </c>
      <c r="K8" s="60"/>
      <c r="L8" s="1" t="s">
        <v>239</v>
      </c>
      <c r="U8" s="60"/>
      <c r="W8" s="1" t="s">
        <v>240</v>
      </c>
      <c r="X8" s="117"/>
      <c r="Z8" s="117"/>
      <c r="AA8" s="118"/>
      <c r="AB8" s="6"/>
      <c r="AC8" s="125">
        <v>103834424</v>
      </c>
      <c r="AD8" s="118"/>
    </row>
    <row r="9" spans="1:30" ht="15" customHeight="1">
      <c r="A9" s="6"/>
      <c r="B9" s="7"/>
      <c r="E9" s="60"/>
      <c r="K9" s="60"/>
      <c r="U9" s="60"/>
      <c r="W9" s="117"/>
      <c r="X9" s="117"/>
      <c r="Z9" s="117"/>
      <c r="AA9" s="118"/>
      <c r="AB9" s="6"/>
      <c r="AC9" s="117"/>
      <c r="AD9" s="118"/>
    </row>
    <row r="10" spans="1:30" ht="15" customHeight="1">
      <c r="A10" s="6"/>
      <c r="C10" s="7"/>
      <c r="E10" s="60"/>
      <c r="F10" s="1" t="s">
        <v>241</v>
      </c>
      <c r="K10" s="60"/>
      <c r="L10" s="1" t="s">
        <v>464</v>
      </c>
      <c r="U10" s="60"/>
      <c r="W10" s="1" t="s">
        <v>459</v>
      </c>
      <c r="X10" s="117"/>
      <c r="Z10" s="117"/>
      <c r="AA10" s="118"/>
      <c r="AB10" s="6"/>
      <c r="AC10" s="125">
        <v>708625</v>
      </c>
      <c r="AD10" s="118"/>
    </row>
    <row r="11" spans="1:30" ht="15" customHeight="1">
      <c r="A11" s="6"/>
      <c r="C11" s="7"/>
      <c r="E11" s="60"/>
      <c r="K11" s="60"/>
      <c r="U11" s="60"/>
      <c r="W11" s="1"/>
      <c r="X11" s="117"/>
      <c r="Z11" s="117"/>
      <c r="AA11" s="118"/>
      <c r="AB11" s="6"/>
      <c r="AC11" s="117"/>
      <c r="AD11" s="118"/>
    </row>
    <row r="12" spans="1:30" ht="15" customHeight="1">
      <c r="A12" s="6"/>
      <c r="C12" s="7"/>
      <c r="E12" s="60"/>
      <c r="K12" s="60"/>
      <c r="L12" s="1" t="s">
        <v>460</v>
      </c>
      <c r="U12" s="60"/>
      <c r="W12" s="1" t="s">
        <v>480</v>
      </c>
      <c r="X12" s="117"/>
      <c r="Z12" s="117"/>
      <c r="AA12" s="118"/>
      <c r="AB12" s="6"/>
      <c r="AC12" s="125">
        <v>1109877</v>
      </c>
      <c r="AD12" s="118"/>
    </row>
    <row r="13" spans="1:30" ht="15" customHeight="1">
      <c r="A13" s="6"/>
      <c r="C13" s="7"/>
      <c r="E13" s="60"/>
      <c r="K13" s="60"/>
      <c r="U13" s="60"/>
      <c r="W13" s="1"/>
      <c r="X13" s="117"/>
      <c r="Z13" s="117"/>
      <c r="AA13" s="118"/>
      <c r="AC13" s="125"/>
      <c r="AD13" s="118"/>
    </row>
    <row r="14" spans="1:30" ht="15" customHeight="1">
      <c r="A14" s="6"/>
      <c r="C14" s="7"/>
      <c r="E14" s="60"/>
      <c r="K14" s="60"/>
      <c r="L14" s="1" t="s">
        <v>478</v>
      </c>
      <c r="U14" s="60"/>
      <c r="W14" s="1" t="s">
        <v>479</v>
      </c>
      <c r="X14" s="117"/>
      <c r="Z14" s="117"/>
      <c r="AA14" s="118"/>
      <c r="AC14" s="125">
        <v>1112592</v>
      </c>
      <c r="AD14" s="118"/>
    </row>
    <row r="15" spans="1:30" ht="15" customHeight="1">
      <c r="A15" s="6"/>
      <c r="C15" s="7"/>
      <c r="E15" s="60"/>
      <c r="K15" s="60"/>
      <c r="U15" s="60"/>
      <c r="W15" s="1"/>
      <c r="Z15" s="120" t="s">
        <v>422</v>
      </c>
      <c r="AA15" s="118"/>
      <c r="AC15" s="151">
        <f>SUM(AC10:AC14)</f>
        <v>2931094</v>
      </c>
      <c r="AD15" s="118"/>
    </row>
    <row r="16" spans="1:30" ht="15" customHeight="1">
      <c r="A16" s="477" t="s">
        <v>242</v>
      </c>
      <c r="B16" s="478"/>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9"/>
      <c r="AB16" s="49"/>
      <c r="AC16" s="123">
        <f>AC6+AC8+AC15</f>
        <v>106913518</v>
      </c>
      <c r="AD16" s="124"/>
    </row>
    <row r="17" spans="1:30" ht="15" customHeight="1">
      <c r="A17" s="6" t="s">
        <v>243</v>
      </c>
      <c r="C17" s="7"/>
      <c r="E17" s="60"/>
      <c r="K17" s="60"/>
      <c r="V17" s="6"/>
      <c r="W17" s="117"/>
      <c r="X17" s="117"/>
      <c r="Z17" s="117"/>
      <c r="AA17" s="118"/>
      <c r="AB17" s="6"/>
      <c r="AC17" s="117"/>
      <c r="AD17" s="118"/>
    </row>
    <row r="18" spans="1:30" ht="15" customHeight="1">
      <c r="A18" s="6" t="s">
        <v>100</v>
      </c>
      <c r="C18" s="7"/>
      <c r="E18" s="60"/>
      <c r="F18" s="1" t="s">
        <v>17</v>
      </c>
      <c r="K18" s="60"/>
      <c r="L18" s="1" t="s">
        <v>239</v>
      </c>
      <c r="U18" s="60"/>
      <c r="W18" s="1" t="s">
        <v>244</v>
      </c>
      <c r="X18" s="117"/>
      <c r="Z18" s="117"/>
      <c r="AA18" s="118"/>
      <c r="AB18" s="6"/>
      <c r="AC18" s="125">
        <v>131862</v>
      </c>
      <c r="AD18" s="118"/>
    </row>
    <row r="19" spans="1:30" ht="15" customHeight="1">
      <c r="A19" s="6"/>
      <c r="C19" s="7"/>
      <c r="E19" s="60"/>
      <c r="K19" s="60"/>
      <c r="U19" s="60"/>
      <c r="W19" s="1" t="s">
        <v>247</v>
      </c>
      <c r="X19" s="117"/>
      <c r="Z19" s="117"/>
      <c r="AA19" s="118"/>
      <c r="AB19" s="6"/>
      <c r="AC19" s="117"/>
      <c r="AD19" s="118"/>
    </row>
    <row r="20" spans="1:30" ht="15" customHeight="1">
      <c r="A20" s="6"/>
      <c r="C20" s="7"/>
      <c r="E20" s="60"/>
      <c r="K20" s="60"/>
      <c r="V20" s="6"/>
      <c r="W20" s="117"/>
      <c r="X20" s="117"/>
      <c r="Z20" s="117"/>
      <c r="AA20" s="118"/>
      <c r="AB20" s="6"/>
      <c r="AC20" s="117"/>
      <c r="AD20" s="118"/>
    </row>
    <row r="21" spans="1:30" ht="15" customHeight="1">
      <c r="A21" s="6"/>
      <c r="E21" s="60"/>
      <c r="F21" s="1" t="s">
        <v>245</v>
      </c>
      <c r="K21" s="60"/>
      <c r="L21" s="1" t="s">
        <v>239</v>
      </c>
      <c r="U21" s="60"/>
      <c r="W21" s="1" t="s">
        <v>244</v>
      </c>
      <c r="X21" s="117"/>
      <c r="Z21" s="117"/>
      <c r="AA21" s="118"/>
      <c r="AB21" s="6"/>
      <c r="AC21" s="125">
        <v>13714006</v>
      </c>
      <c r="AD21" s="118"/>
    </row>
    <row r="22" spans="1:30" ht="15" customHeight="1">
      <c r="A22" s="6"/>
      <c r="E22" s="60"/>
      <c r="K22" s="60"/>
      <c r="U22" s="60"/>
      <c r="W22" s="1" t="s">
        <v>248</v>
      </c>
      <c r="X22" s="8"/>
      <c r="Z22" s="8"/>
      <c r="AA22" s="118"/>
      <c r="AB22" s="6"/>
      <c r="AC22" s="8"/>
      <c r="AD22" s="118"/>
    </row>
    <row r="23" spans="1:30" ht="15" customHeight="1">
      <c r="A23" s="6"/>
      <c r="D23" s="9"/>
      <c r="E23" s="60"/>
      <c r="K23" s="60"/>
      <c r="U23" s="60"/>
      <c r="W23" s="1" t="s">
        <v>249</v>
      </c>
      <c r="X23" s="125"/>
      <c r="Z23" s="117"/>
      <c r="AA23" s="118"/>
      <c r="AB23" s="6"/>
      <c r="AC23" s="117"/>
      <c r="AD23" s="118"/>
    </row>
    <row r="24" spans="1:30" ht="15" customHeight="1">
      <c r="A24" s="6"/>
      <c r="D24" s="9"/>
      <c r="E24" s="60"/>
      <c r="K24" s="60"/>
      <c r="U24" s="60"/>
      <c r="W24" s="1"/>
      <c r="X24" s="125"/>
      <c r="Z24" s="117"/>
      <c r="AA24" s="118"/>
      <c r="AB24" s="6"/>
      <c r="AC24" s="117"/>
      <c r="AD24" s="118"/>
    </row>
    <row r="25" spans="1:30" ht="15" customHeight="1">
      <c r="A25" s="6"/>
      <c r="D25" s="9"/>
      <c r="E25" s="60"/>
      <c r="K25" s="60"/>
      <c r="L25" s="15" t="s">
        <v>246</v>
      </c>
      <c r="U25" s="60"/>
      <c r="AA25" s="118"/>
      <c r="AC25" s="151">
        <v>505008</v>
      </c>
      <c r="AD25" s="118"/>
    </row>
    <row r="26" spans="1:30" ht="15" customHeight="1">
      <c r="A26" s="6"/>
      <c r="C26" s="7"/>
      <c r="E26" s="60"/>
      <c r="K26" s="60"/>
      <c r="U26" s="60"/>
      <c r="AA26" s="118"/>
      <c r="AD26" s="118"/>
    </row>
    <row r="27" spans="1:30" ht="15" customHeight="1">
      <c r="A27" s="6"/>
      <c r="C27" s="7"/>
      <c r="E27" s="60"/>
      <c r="F27" s="1" t="s">
        <v>368</v>
      </c>
      <c r="K27" s="60"/>
      <c r="L27" s="1" t="s">
        <v>369</v>
      </c>
      <c r="U27" s="60"/>
      <c r="W27" s="119" t="s">
        <v>337</v>
      </c>
      <c r="AA27" s="118"/>
      <c r="AD27" s="118"/>
    </row>
    <row r="28" spans="1:30" ht="15" customHeight="1">
      <c r="A28" s="6"/>
      <c r="C28" s="7"/>
      <c r="E28" s="60"/>
      <c r="K28" s="60"/>
      <c r="M28" s="1" t="s">
        <v>370</v>
      </c>
      <c r="U28" s="60"/>
      <c r="AA28" s="118"/>
      <c r="AC28" s="151">
        <v>50169824</v>
      </c>
      <c r="AD28" s="118"/>
    </row>
    <row r="29" spans="1:30" ht="15" customHeight="1">
      <c r="A29" s="6"/>
      <c r="D29" s="9"/>
      <c r="E29" s="60"/>
      <c r="K29" s="60"/>
      <c r="M29" s="1" t="s">
        <v>371</v>
      </c>
      <c r="U29" s="60"/>
      <c r="AA29" s="118"/>
      <c r="AC29" s="151">
        <v>65637641</v>
      </c>
      <c r="AD29" s="118"/>
    </row>
    <row r="30" spans="1:30" ht="15" customHeight="1">
      <c r="A30" s="6"/>
      <c r="D30" s="9"/>
      <c r="E30" s="60"/>
      <c r="K30" s="60"/>
      <c r="L30" s="15"/>
      <c r="U30" s="60"/>
      <c r="AA30" s="118"/>
      <c r="AD30" s="118"/>
    </row>
    <row r="31" spans="1:30" ht="15" customHeight="1">
      <c r="A31" s="6"/>
      <c r="D31" s="9"/>
      <c r="E31" s="60"/>
      <c r="F31" s="1" t="s">
        <v>144</v>
      </c>
      <c r="K31" s="60"/>
      <c r="L31" s="15" t="s">
        <v>369</v>
      </c>
      <c r="U31" s="60"/>
      <c r="AA31" s="118"/>
      <c r="AD31" s="118"/>
    </row>
    <row r="32" spans="1:30" ht="15" customHeight="1">
      <c r="A32" s="6"/>
      <c r="D32" s="9"/>
      <c r="E32" s="60"/>
      <c r="K32" s="60"/>
      <c r="L32" s="15"/>
      <c r="M32" s="486" t="s">
        <v>372</v>
      </c>
      <c r="N32" s="486"/>
      <c r="O32" s="486"/>
      <c r="P32" s="486"/>
      <c r="Q32" s="486"/>
      <c r="R32" s="486"/>
      <c r="S32" s="486"/>
      <c r="T32" s="486"/>
      <c r="U32" s="487"/>
      <c r="AA32" s="118"/>
      <c r="AD32" s="118"/>
    </row>
    <row r="33" spans="1:32" ht="15" customHeight="1">
      <c r="A33" s="6"/>
      <c r="D33" s="9"/>
      <c r="E33" s="60"/>
      <c r="K33" s="60"/>
      <c r="L33" s="15"/>
      <c r="M33" s="1" t="s">
        <v>373</v>
      </c>
      <c r="U33" s="60"/>
      <c r="AA33" s="118"/>
      <c r="AC33" s="151">
        <v>13126418</v>
      </c>
      <c r="AD33" s="118"/>
    </row>
    <row r="34" spans="1:32" ht="15" customHeight="1">
      <c r="A34" s="6"/>
      <c r="D34" s="9"/>
      <c r="E34" s="60"/>
      <c r="K34" s="60"/>
      <c r="L34" s="15"/>
      <c r="U34" s="60"/>
      <c r="AA34" s="118"/>
      <c r="AC34" s="151"/>
      <c r="AD34" s="118"/>
    </row>
    <row r="35" spans="1:32" ht="15" customHeight="1">
      <c r="A35" s="6"/>
      <c r="D35" s="9"/>
      <c r="E35" s="60"/>
      <c r="K35" s="60"/>
      <c r="L35" s="15"/>
      <c r="M35" s="1" t="s">
        <v>371</v>
      </c>
      <c r="U35" s="60"/>
      <c r="AA35" s="118"/>
      <c r="AC35" s="151"/>
      <c r="AD35" s="118"/>
    </row>
    <row r="36" spans="1:32" ht="15" customHeight="1">
      <c r="A36" s="6"/>
      <c r="D36" s="9"/>
      <c r="E36" s="60"/>
      <c r="K36" s="60"/>
      <c r="L36" s="15"/>
      <c r="M36" s="1" t="s">
        <v>373</v>
      </c>
      <c r="U36" s="60"/>
      <c r="AA36" s="118"/>
      <c r="AC36" s="151">
        <v>11766707</v>
      </c>
      <c r="AD36" s="118"/>
    </row>
    <row r="37" spans="1:32" ht="15" customHeight="1">
      <c r="A37" s="6"/>
      <c r="D37" s="9"/>
      <c r="E37" s="60"/>
      <c r="K37" s="60"/>
      <c r="L37" s="15"/>
      <c r="U37" s="60"/>
      <c r="AA37" s="118"/>
      <c r="AC37" s="151"/>
      <c r="AD37" s="118"/>
    </row>
    <row r="38" spans="1:32" ht="15" customHeight="1">
      <c r="A38" s="6"/>
      <c r="D38" s="9"/>
      <c r="E38" s="60"/>
      <c r="F38" s="1" t="s">
        <v>145</v>
      </c>
      <c r="K38" s="60"/>
      <c r="L38" s="1" t="s">
        <v>254</v>
      </c>
      <c r="U38" s="60"/>
      <c r="AA38" s="118"/>
      <c r="AD38" s="118"/>
    </row>
    <row r="39" spans="1:32" ht="15" customHeight="1">
      <c r="A39" s="6"/>
      <c r="D39" s="9"/>
      <c r="E39" s="60"/>
      <c r="K39" s="60"/>
      <c r="L39" s="15"/>
      <c r="M39" s="1" t="s">
        <v>403</v>
      </c>
      <c r="U39" s="60"/>
      <c r="AA39" s="118"/>
      <c r="AC39" s="151">
        <v>53414865</v>
      </c>
      <c r="AD39" s="118"/>
    </row>
    <row r="40" spans="1:32" ht="15" customHeight="1">
      <c r="A40" s="6"/>
      <c r="D40" s="9"/>
      <c r="E40" s="60"/>
      <c r="K40" s="60"/>
      <c r="L40" s="15"/>
      <c r="U40" s="60"/>
      <c r="AA40" s="118"/>
      <c r="AD40" s="118"/>
    </row>
    <row r="41" spans="1:32" ht="15" customHeight="1">
      <c r="A41" s="6"/>
      <c r="D41" s="9"/>
      <c r="E41" s="60"/>
      <c r="K41" s="60"/>
      <c r="L41" s="1" t="s">
        <v>369</v>
      </c>
      <c r="U41" s="60"/>
      <c r="AA41" s="118"/>
      <c r="AD41" s="118"/>
    </row>
    <row r="42" spans="1:32" ht="15" customHeight="1">
      <c r="A42" s="6"/>
      <c r="D42" s="9"/>
      <c r="E42" s="60"/>
      <c r="K42" s="60"/>
      <c r="L42" s="15"/>
      <c r="M42" s="1" t="s">
        <v>410</v>
      </c>
      <c r="U42" s="60"/>
      <c r="AA42" s="118"/>
      <c r="AC42" s="151">
        <v>6811301</v>
      </c>
      <c r="AD42" s="118"/>
    </row>
    <row r="43" spans="1:32" ht="15" customHeight="1">
      <c r="A43" s="6"/>
      <c r="D43" s="9"/>
      <c r="E43" s="60"/>
      <c r="K43" s="60"/>
      <c r="L43" s="15"/>
      <c r="U43" s="60"/>
      <c r="AA43" s="118"/>
      <c r="AD43" s="118"/>
    </row>
    <row r="44" spans="1:32" ht="15" customHeight="1">
      <c r="A44" s="6"/>
      <c r="D44" s="9"/>
      <c r="E44" s="60"/>
      <c r="K44" s="60"/>
      <c r="L44" s="15" t="s">
        <v>402</v>
      </c>
      <c r="U44" s="60"/>
      <c r="AA44" s="118"/>
      <c r="AD44" s="118"/>
    </row>
    <row r="45" spans="1:32" ht="15" customHeight="1">
      <c r="A45" s="6"/>
      <c r="D45" s="9"/>
      <c r="E45" s="60"/>
      <c r="K45" s="60"/>
      <c r="L45" s="15"/>
      <c r="M45" s="1" t="s">
        <v>374</v>
      </c>
      <c r="U45" s="60"/>
      <c r="AA45" s="118"/>
      <c r="AC45" s="151">
        <v>13012308</v>
      </c>
      <c r="AD45" s="118"/>
      <c r="AF45" s="167"/>
    </row>
    <row r="46" spans="1:32" ht="15" customHeight="1">
      <c r="A46" s="6"/>
      <c r="D46" s="9"/>
      <c r="E46" s="60"/>
      <c r="K46" s="60"/>
      <c r="L46" s="15"/>
      <c r="U46" s="60"/>
      <c r="AA46" s="118"/>
      <c r="AD46" s="118"/>
    </row>
    <row r="47" spans="1:32" ht="15" customHeight="1">
      <c r="A47" s="6"/>
      <c r="D47" s="9"/>
      <c r="E47" s="60"/>
      <c r="F47" s="1" t="s">
        <v>375</v>
      </c>
      <c r="K47" s="60"/>
      <c r="L47" s="15" t="s">
        <v>402</v>
      </c>
      <c r="U47" s="60"/>
      <c r="AA47" s="118"/>
      <c r="AD47" s="118"/>
    </row>
    <row r="48" spans="1:32" ht="15" customHeight="1">
      <c r="A48" s="6"/>
      <c r="D48" s="9"/>
      <c r="E48" s="60"/>
      <c r="K48" s="60"/>
      <c r="L48" s="15"/>
      <c r="M48" s="488" t="s">
        <v>376</v>
      </c>
      <c r="N48" s="488"/>
      <c r="O48" s="488"/>
      <c r="P48" s="488"/>
      <c r="Q48" s="488"/>
      <c r="R48" s="488"/>
      <c r="S48" s="488"/>
      <c r="T48" s="488"/>
      <c r="U48" s="489"/>
      <c r="AA48" s="118"/>
      <c r="AC48" s="151">
        <v>66</v>
      </c>
      <c r="AD48" s="118"/>
    </row>
    <row r="49" spans="1:30" ht="15" customHeight="1">
      <c r="A49" s="6"/>
      <c r="D49" s="9"/>
      <c r="E49" s="60"/>
      <c r="K49" s="60"/>
      <c r="L49" s="15"/>
      <c r="U49" s="60"/>
      <c r="AA49" s="118"/>
      <c r="AD49" s="118"/>
    </row>
    <row r="50" spans="1:30" ht="15" customHeight="1">
      <c r="A50" s="6"/>
      <c r="D50" s="9"/>
      <c r="E50" s="60"/>
      <c r="F50" s="1" t="s">
        <v>377</v>
      </c>
      <c r="K50" s="60"/>
      <c r="L50" s="1" t="s">
        <v>261</v>
      </c>
      <c r="U50" s="60"/>
      <c r="W50" s="1" t="s">
        <v>265</v>
      </c>
      <c r="AA50" s="118"/>
      <c r="AC50" s="151">
        <v>437361</v>
      </c>
      <c r="AD50" s="118"/>
    </row>
    <row r="51" spans="1:30" ht="15" customHeight="1">
      <c r="A51" s="6"/>
      <c r="D51" s="9"/>
      <c r="E51" s="60"/>
      <c r="K51" s="60"/>
      <c r="L51" s="15"/>
      <c r="M51" s="1" t="s">
        <v>452</v>
      </c>
      <c r="U51" s="60"/>
      <c r="AA51" s="118"/>
      <c r="AD51" s="118"/>
    </row>
    <row r="52" spans="1:30" ht="15" customHeight="1">
      <c r="A52" s="6"/>
      <c r="D52" s="9"/>
      <c r="E52" s="60"/>
      <c r="K52" s="60"/>
      <c r="L52" s="15"/>
      <c r="U52" s="60"/>
      <c r="AA52" s="118"/>
      <c r="AD52" s="118"/>
    </row>
    <row r="53" spans="1:30" ht="15" customHeight="1">
      <c r="A53" s="6"/>
      <c r="D53" s="9"/>
      <c r="E53" s="60"/>
      <c r="K53" s="60"/>
      <c r="L53" s="1" t="s">
        <v>369</v>
      </c>
      <c r="U53" s="60"/>
      <c r="W53" s="117" t="s">
        <v>253</v>
      </c>
      <c r="AA53" s="118"/>
      <c r="AD53" s="118"/>
    </row>
    <row r="54" spans="1:30" ht="15" customHeight="1">
      <c r="A54" s="6"/>
      <c r="D54" s="9"/>
      <c r="E54" s="60"/>
      <c r="K54" s="60"/>
      <c r="L54" s="15"/>
      <c r="M54" s="163" t="s">
        <v>411</v>
      </c>
      <c r="U54" s="60"/>
      <c r="AA54" s="118"/>
      <c r="AC54" s="151">
        <v>12947627</v>
      </c>
      <c r="AD54" s="118"/>
    </row>
    <row r="55" spans="1:30" ht="15" customHeight="1">
      <c r="A55" s="6"/>
      <c r="D55" s="9"/>
      <c r="E55" s="60"/>
      <c r="K55" s="60"/>
      <c r="L55" s="15"/>
      <c r="U55" s="60"/>
      <c r="AA55" s="118"/>
      <c r="AC55" s="151"/>
      <c r="AD55" s="118"/>
    </row>
    <row r="56" spans="1:30" ht="15" customHeight="1">
      <c r="A56" s="6"/>
      <c r="D56" s="9"/>
      <c r="E56" s="60"/>
      <c r="K56" s="60"/>
      <c r="L56" s="15" t="s">
        <v>402</v>
      </c>
      <c r="U56" s="60"/>
      <c r="AA56" s="118"/>
      <c r="AC56" s="151"/>
      <c r="AD56" s="118"/>
    </row>
    <row r="57" spans="1:30" ht="15" customHeight="1">
      <c r="A57" s="6"/>
      <c r="D57" s="9"/>
      <c r="E57" s="60"/>
      <c r="K57" s="60"/>
      <c r="L57" s="15"/>
      <c r="M57" s="15" t="s">
        <v>404</v>
      </c>
      <c r="U57" s="60"/>
      <c r="AA57" s="118"/>
      <c r="AC57" s="151">
        <v>695741</v>
      </c>
      <c r="AD57" s="118"/>
    </row>
    <row r="58" spans="1:30" ht="15" customHeight="1">
      <c r="A58" s="6"/>
      <c r="D58" s="9"/>
      <c r="E58" s="60"/>
      <c r="K58" s="60"/>
      <c r="L58" s="15"/>
      <c r="M58" s="15"/>
      <c r="U58" s="60"/>
      <c r="AA58" s="118"/>
      <c r="AC58" s="151"/>
      <c r="AD58" s="118"/>
    </row>
    <row r="59" spans="1:30" ht="15" customHeight="1">
      <c r="A59" s="6"/>
      <c r="D59" s="9"/>
      <c r="E59" s="60"/>
      <c r="K59" s="60"/>
      <c r="L59" s="1" t="s">
        <v>261</v>
      </c>
      <c r="M59" s="15"/>
      <c r="U59" s="60"/>
      <c r="AA59" s="118"/>
      <c r="AC59" s="151"/>
      <c r="AD59" s="118"/>
    </row>
    <row r="60" spans="1:30" ht="15" customHeight="1">
      <c r="A60" s="6"/>
      <c r="D60" s="9"/>
      <c r="E60" s="60"/>
      <c r="K60" s="60"/>
      <c r="M60" s="15" t="s">
        <v>477</v>
      </c>
      <c r="U60" s="60"/>
      <c r="W60" s="117" t="s">
        <v>255</v>
      </c>
      <c r="AA60" s="118"/>
      <c r="AC60" s="151">
        <v>943965</v>
      </c>
      <c r="AD60" s="118"/>
    </row>
    <row r="61" spans="1:30" ht="15" customHeight="1">
      <c r="A61" s="6"/>
      <c r="E61" s="60"/>
      <c r="K61" s="60"/>
      <c r="U61" s="60"/>
      <c r="Z61" s="119" t="s">
        <v>250</v>
      </c>
      <c r="AA61" s="118"/>
      <c r="AC61" s="119">
        <f>SUM(AC18:AC60)</f>
        <v>243314700</v>
      </c>
      <c r="AD61" s="118"/>
    </row>
    <row r="62" spans="1:30" ht="15" customHeight="1">
      <c r="A62" s="61"/>
      <c r="B62" s="61"/>
      <c r="C62" s="61"/>
      <c r="D62" s="61"/>
      <c r="E62" s="61"/>
      <c r="F62" s="61"/>
      <c r="G62" s="61"/>
      <c r="H62" s="61"/>
      <c r="I62" s="61"/>
      <c r="J62" s="61"/>
      <c r="K62" s="61"/>
      <c r="L62" s="61"/>
      <c r="M62" s="61"/>
      <c r="N62" s="61"/>
      <c r="O62" s="61"/>
      <c r="P62" s="61"/>
      <c r="Q62" s="61"/>
      <c r="R62" s="61"/>
      <c r="S62" s="61"/>
      <c r="T62" s="61"/>
      <c r="U62" s="61"/>
      <c r="V62" s="61"/>
      <c r="W62" s="210"/>
      <c r="X62" s="210"/>
      <c r="Y62" s="61"/>
      <c r="Z62" s="210"/>
      <c r="AA62" s="210"/>
      <c r="AB62" s="61"/>
      <c r="AC62" s="210"/>
      <c r="AD62" s="210"/>
    </row>
    <row r="63" spans="1:30" ht="15" customHeight="1">
      <c r="A63" s="45"/>
      <c r="B63" s="45"/>
      <c r="C63" s="45"/>
      <c r="D63" s="45"/>
      <c r="E63" s="45"/>
      <c r="F63" s="45"/>
      <c r="G63" s="45"/>
      <c r="H63" s="45"/>
      <c r="I63" s="45"/>
      <c r="J63" s="45"/>
      <c r="K63" s="45"/>
      <c r="L63" s="45"/>
      <c r="M63" s="45"/>
      <c r="N63" s="45"/>
      <c r="O63" s="45"/>
      <c r="P63" s="45"/>
      <c r="Q63" s="45"/>
      <c r="R63" s="45"/>
      <c r="S63" s="45"/>
      <c r="T63" s="45"/>
      <c r="U63" s="45"/>
      <c r="V63" s="45"/>
      <c r="W63" s="121"/>
      <c r="X63" s="121"/>
      <c r="Y63" s="45"/>
      <c r="Z63" s="121"/>
      <c r="AA63" s="121"/>
      <c r="AB63" s="45"/>
      <c r="AC63" s="121"/>
      <c r="AD63" s="121"/>
    </row>
    <row r="64" spans="1:30" ht="15" customHeight="1">
      <c r="A64" s="6" t="s">
        <v>251</v>
      </c>
      <c r="E64" s="60"/>
      <c r="F64" s="1" t="s">
        <v>18</v>
      </c>
      <c r="K64" s="60"/>
      <c r="L64" s="1" t="s">
        <v>254</v>
      </c>
      <c r="U64" s="60"/>
      <c r="W64" s="119" t="s">
        <v>253</v>
      </c>
      <c r="X64" s="117"/>
      <c r="Z64" s="117"/>
      <c r="AA64" s="118"/>
      <c r="AB64" s="6"/>
      <c r="AC64" s="1"/>
      <c r="AD64" s="118"/>
    </row>
    <row r="65" spans="1:30" ht="15" customHeight="1">
      <c r="A65" s="6" t="s">
        <v>252</v>
      </c>
      <c r="D65" s="9"/>
      <c r="E65" s="60"/>
      <c r="K65" s="60"/>
      <c r="M65" s="1" t="s">
        <v>256</v>
      </c>
      <c r="U65" s="60"/>
      <c r="W65" s="117"/>
      <c r="X65" s="117"/>
      <c r="Z65" s="117"/>
      <c r="AA65" s="118"/>
      <c r="AB65" s="6"/>
      <c r="AC65" s="125">
        <v>10293966</v>
      </c>
      <c r="AD65" s="118"/>
    </row>
    <row r="66" spans="1:30" ht="15" customHeight="1">
      <c r="A66" s="6"/>
      <c r="D66" s="9"/>
      <c r="E66" s="60"/>
      <c r="K66" s="60"/>
      <c r="M66" s="1" t="s">
        <v>257</v>
      </c>
      <c r="U66" s="60"/>
      <c r="W66" s="117"/>
      <c r="X66" s="117"/>
      <c r="Z66" s="117"/>
      <c r="AA66" s="118"/>
      <c r="AB66" s="6"/>
      <c r="AC66" s="125">
        <v>812749</v>
      </c>
      <c r="AD66" s="118"/>
    </row>
    <row r="67" spans="1:30" ht="15" customHeight="1">
      <c r="A67" s="6"/>
      <c r="D67" s="9"/>
      <c r="E67" s="60"/>
      <c r="K67" s="60"/>
      <c r="M67" s="1" t="s">
        <v>258</v>
      </c>
      <c r="U67" s="60"/>
      <c r="W67" s="117"/>
      <c r="X67" s="117"/>
      <c r="Z67" s="117"/>
      <c r="AA67" s="118"/>
      <c r="AB67" s="6"/>
      <c r="AC67" s="125">
        <v>1</v>
      </c>
      <c r="AD67" s="118"/>
    </row>
    <row r="68" spans="1:30" ht="15" customHeight="1">
      <c r="A68" s="6"/>
      <c r="D68" s="9"/>
      <c r="E68" s="60"/>
      <c r="G68" s="15"/>
      <c r="K68" s="60"/>
      <c r="V68" s="6"/>
      <c r="W68" s="117"/>
      <c r="X68" s="117"/>
      <c r="Z68" s="117"/>
      <c r="AA68" s="118"/>
      <c r="AB68" s="6"/>
      <c r="AC68" s="125"/>
      <c r="AD68" s="118"/>
    </row>
    <row r="69" spans="1:30" ht="15" customHeight="1">
      <c r="A69" s="6"/>
      <c r="D69" s="9"/>
      <c r="E69" s="60"/>
      <c r="K69" s="60"/>
      <c r="L69" s="1" t="s">
        <v>259</v>
      </c>
      <c r="V69" s="6"/>
      <c r="W69" s="117"/>
      <c r="X69" s="117"/>
      <c r="Z69" s="117"/>
      <c r="AA69" s="118"/>
      <c r="AB69" s="6"/>
      <c r="AC69" s="125">
        <v>1</v>
      </c>
      <c r="AD69" s="118"/>
    </row>
    <row r="70" spans="1:30" ht="15" customHeight="1">
      <c r="A70" s="6"/>
      <c r="D70" s="9"/>
      <c r="E70" s="60"/>
      <c r="K70" s="60"/>
      <c r="V70" s="6"/>
      <c r="W70" s="117"/>
      <c r="X70" s="117"/>
      <c r="Z70" s="117"/>
      <c r="AA70" s="118"/>
      <c r="AB70" s="6"/>
      <c r="AC70" s="117"/>
      <c r="AD70" s="118"/>
    </row>
    <row r="71" spans="1:30" ht="15" customHeight="1">
      <c r="A71" s="6"/>
      <c r="D71" s="9"/>
      <c r="E71" s="60"/>
      <c r="K71" s="60"/>
      <c r="L71" s="15" t="s">
        <v>260</v>
      </c>
      <c r="V71" s="6"/>
      <c r="W71" s="117" t="s">
        <v>255</v>
      </c>
      <c r="X71" s="117"/>
      <c r="Z71" s="117"/>
      <c r="AA71" s="118"/>
      <c r="AB71" s="6"/>
      <c r="AC71" s="125">
        <v>1</v>
      </c>
      <c r="AD71" s="118"/>
    </row>
    <row r="72" spans="1:30" ht="15" customHeight="1">
      <c r="A72" s="6"/>
      <c r="D72" s="9"/>
      <c r="E72" s="60"/>
      <c r="K72" s="60"/>
      <c r="V72" s="6"/>
      <c r="W72" s="117"/>
      <c r="X72" s="117"/>
      <c r="Z72" s="117"/>
      <c r="AA72" s="118"/>
      <c r="AB72" s="6"/>
      <c r="AC72" s="117"/>
      <c r="AD72" s="118"/>
    </row>
    <row r="73" spans="1:30" ht="15" customHeight="1">
      <c r="A73" s="6"/>
      <c r="D73" s="9"/>
      <c r="E73" s="60"/>
      <c r="F73" s="1" t="s">
        <v>144</v>
      </c>
      <c r="K73" s="60"/>
      <c r="L73" s="1" t="s">
        <v>254</v>
      </c>
      <c r="V73" s="6"/>
      <c r="W73" s="117" t="s">
        <v>253</v>
      </c>
      <c r="X73" s="117"/>
      <c r="Z73" s="117"/>
      <c r="AA73" s="118"/>
      <c r="AB73" s="6"/>
      <c r="AC73" s="117"/>
      <c r="AD73" s="118"/>
    </row>
    <row r="74" spans="1:30" ht="15" customHeight="1">
      <c r="A74" s="6"/>
      <c r="D74" s="9"/>
      <c r="E74" s="60"/>
      <c r="K74" s="60"/>
      <c r="M74" s="1" t="s">
        <v>378</v>
      </c>
      <c r="V74" s="6"/>
      <c r="W74" s="117"/>
      <c r="X74" s="117"/>
      <c r="Z74" s="117"/>
      <c r="AA74" s="118"/>
      <c r="AB74" s="6"/>
      <c r="AC74" s="125">
        <v>574689</v>
      </c>
      <c r="AD74" s="118"/>
    </row>
    <row r="75" spans="1:30" ht="15" customHeight="1">
      <c r="A75" s="6"/>
      <c r="D75" s="9"/>
      <c r="E75" s="60"/>
      <c r="K75" s="60"/>
      <c r="V75" s="6"/>
      <c r="W75" s="117"/>
      <c r="X75" s="117"/>
      <c r="Z75" s="117"/>
      <c r="AA75" s="118"/>
      <c r="AB75" s="6"/>
      <c r="AC75" s="117"/>
      <c r="AD75" s="118"/>
    </row>
    <row r="76" spans="1:30" ht="15" customHeight="1">
      <c r="A76" s="6"/>
      <c r="D76" s="9"/>
      <c r="E76" s="60"/>
      <c r="K76" s="60"/>
      <c r="L76" s="1" t="s">
        <v>369</v>
      </c>
      <c r="V76" s="6"/>
      <c r="W76" s="117"/>
      <c r="X76" s="117"/>
      <c r="Z76" s="117"/>
      <c r="AA76" s="118"/>
      <c r="AB76" s="6"/>
      <c r="AC76" s="117"/>
      <c r="AD76" s="118"/>
    </row>
    <row r="77" spans="1:30" ht="15" customHeight="1">
      <c r="A77" s="6"/>
      <c r="D77" s="9"/>
      <c r="E77" s="60"/>
      <c r="K77" s="60"/>
      <c r="M77" s="163" t="s">
        <v>379</v>
      </c>
      <c r="V77" s="6"/>
      <c r="W77" s="117"/>
      <c r="X77" s="117"/>
      <c r="Z77" s="117"/>
      <c r="AA77" s="118"/>
      <c r="AB77" s="6"/>
      <c r="AC77" s="125">
        <v>148776</v>
      </c>
      <c r="AD77" s="118"/>
    </row>
    <row r="78" spans="1:30" ht="15" customHeight="1">
      <c r="A78" s="6"/>
      <c r="D78" s="9"/>
      <c r="E78" s="60"/>
      <c r="K78" s="60"/>
      <c r="V78" s="6"/>
      <c r="W78" s="117"/>
      <c r="X78" s="117"/>
      <c r="Z78" s="117"/>
      <c r="AA78" s="118"/>
      <c r="AB78" s="6"/>
      <c r="AC78" s="117"/>
      <c r="AD78" s="118"/>
    </row>
    <row r="79" spans="1:30" ht="15" customHeight="1">
      <c r="A79" s="6"/>
      <c r="D79" s="9"/>
      <c r="E79" s="60"/>
      <c r="F79" s="1" t="s">
        <v>145</v>
      </c>
      <c r="K79" s="60"/>
      <c r="L79" s="1" t="s">
        <v>254</v>
      </c>
      <c r="V79" s="6"/>
      <c r="W79" s="117"/>
      <c r="X79" s="117"/>
      <c r="Z79" s="117"/>
      <c r="AA79" s="118"/>
      <c r="AB79" s="6"/>
      <c r="AC79" s="117"/>
      <c r="AD79" s="118"/>
    </row>
    <row r="80" spans="1:30" ht="15" customHeight="1">
      <c r="A80" s="6"/>
      <c r="D80" s="9"/>
      <c r="E80" s="60"/>
      <c r="K80" s="60"/>
      <c r="M80" s="1" t="s">
        <v>380</v>
      </c>
      <c r="V80" s="6"/>
      <c r="W80" s="117"/>
      <c r="X80" s="117"/>
      <c r="Z80" s="117"/>
      <c r="AA80" s="118"/>
      <c r="AB80" s="6"/>
      <c r="AC80" s="125">
        <v>3656461</v>
      </c>
      <c r="AD80" s="118"/>
    </row>
    <row r="81" spans="1:30" ht="15" customHeight="1">
      <c r="A81" s="6"/>
      <c r="D81" s="9"/>
      <c r="E81" s="60"/>
      <c r="K81" s="60"/>
      <c r="V81" s="6"/>
      <c r="W81" s="117"/>
      <c r="X81" s="117"/>
      <c r="Z81" s="117"/>
      <c r="AA81" s="118"/>
      <c r="AB81" s="6"/>
      <c r="AC81" s="125"/>
      <c r="AD81" s="118"/>
    </row>
    <row r="82" spans="1:30" ht="15" customHeight="1">
      <c r="A82" s="6"/>
      <c r="D82" s="9"/>
      <c r="E82" s="60"/>
      <c r="K82" s="60"/>
      <c r="L82" s="1" t="s">
        <v>369</v>
      </c>
      <c r="V82" s="6"/>
      <c r="W82" s="117"/>
      <c r="X82" s="117"/>
      <c r="Z82" s="117"/>
      <c r="AA82" s="118"/>
      <c r="AB82" s="6"/>
      <c r="AC82" s="125"/>
      <c r="AD82" s="118"/>
    </row>
    <row r="83" spans="1:30" ht="15" customHeight="1">
      <c r="A83" s="6"/>
      <c r="D83" s="9"/>
      <c r="E83" s="60"/>
      <c r="K83" s="60"/>
      <c r="M83" s="1" t="s">
        <v>381</v>
      </c>
      <c r="V83" s="6"/>
      <c r="W83" s="117"/>
      <c r="X83" s="117"/>
      <c r="Z83" s="117"/>
      <c r="AA83" s="118"/>
      <c r="AB83" s="6"/>
      <c r="AC83" s="125">
        <v>175000</v>
      </c>
      <c r="AD83" s="118"/>
    </row>
    <row r="84" spans="1:30" ht="15" customHeight="1">
      <c r="A84" s="6"/>
      <c r="D84" s="9"/>
      <c r="E84" s="60"/>
      <c r="K84" s="60"/>
      <c r="M84" s="15"/>
      <c r="P84" s="17"/>
      <c r="V84" s="6"/>
      <c r="W84" s="117"/>
      <c r="X84" s="117"/>
      <c r="Z84" s="117"/>
      <c r="AA84" s="118"/>
      <c r="AB84" s="6"/>
      <c r="AC84" s="117"/>
      <c r="AD84" s="118"/>
    </row>
    <row r="85" spans="1:30" ht="15" customHeight="1">
      <c r="A85" s="6"/>
      <c r="E85" s="60"/>
      <c r="F85" s="1" t="s">
        <v>125</v>
      </c>
      <c r="K85" s="60"/>
      <c r="L85" s="1" t="s">
        <v>434</v>
      </c>
      <c r="V85" s="6"/>
      <c r="W85" s="1" t="s">
        <v>265</v>
      </c>
      <c r="X85" s="117"/>
      <c r="Z85" s="117"/>
      <c r="AA85" s="118"/>
      <c r="AB85" s="6"/>
      <c r="AC85" s="117"/>
      <c r="AD85" s="118"/>
    </row>
    <row r="86" spans="1:30" ht="15" customHeight="1">
      <c r="A86" s="6"/>
      <c r="E86" s="60"/>
      <c r="K86" s="60"/>
      <c r="M86" s="1" t="s">
        <v>382</v>
      </c>
      <c r="V86" s="6"/>
      <c r="W86" s="117"/>
      <c r="X86" s="117"/>
      <c r="Z86" s="117"/>
      <c r="AA86" s="118"/>
      <c r="AB86" s="6"/>
      <c r="AC86" s="125">
        <v>5</v>
      </c>
      <c r="AD86" s="118"/>
    </row>
    <row r="87" spans="1:30" ht="15" customHeight="1">
      <c r="A87" s="6"/>
      <c r="E87" s="60"/>
      <c r="K87" s="60"/>
      <c r="V87" s="6"/>
      <c r="W87" s="117"/>
      <c r="X87" s="117"/>
      <c r="Z87" s="117"/>
      <c r="AA87" s="118"/>
      <c r="AB87" s="6"/>
      <c r="AC87" s="117"/>
      <c r="AD87" s="118"/>
    </row>
    <row r="88" spans="1:30" ht="15" customHeight="1">
      <c r="A88" s="6"/>
      <c r="D88" s="9"/>
      <c r="E88" s="60"/>
      <c r="K88" s="60"/>
      <c r="L88" s="1" t="s">
        <v>254</v>
      </c>
      <c r="V88" s="6"/>
      <c r="W88" s="117" t="s">
        <v>253</v>
      </c>
      <c r="X88" s="117"/>
      <c r="Z88" s="117"/>
      <c r="AA88" s="118"/>
      <c r="AB88" s="6"/>
      <c r="AC88" s="117"/>
      <c r="AD88" s="118"/>
    </row>
    <row r="89" spans="1:30" ht="15" customHeight="1">
      <c r="A89" s="6"/>
      <c r="E89" s="60"/>
      <c r="K89" s="60"/>
      <c r="M89" s="1" t="s">
        <v>405</v>
      </c>
      <c r="V89" s="6"/>
      <c r="W89" s="117"/>
      <c r="X89" s="117"/>
      <c r="Z89" s="117"/>
      <c r="AA89" s="118"/>
      <c r="AB89" s="6"/>
      <c r="AC89" s="125">
        <v>20</v>
      </c>
      <c r="AD89" s="118"/>
    </row>
    <row r="90" spans="1:30" ht="15" customHeight="1">
      <c r="A90" s="6"/>
      <c r="E90" s="60"/>
      <c r="K90" s="60"/>
      <c r="V90" s="6"/>
      <c r="W90" s="117"/>
      <c r="X90" s="117"/>
      <c r="Z90" s="117"/>
      <c r="AA90" s="118"/>
      <c r="AB90" s="6"/>
      <c r="AC90" s="125"/>
      <c r="AD90" s="118"/>
    </row>
    <row r="91" spans="1:30" ht="15" customHeight="1">
      <c r="A91" s="6"/>
      <c r="E91" s="60"/>
      <c r="K91" s="60"/>
      <c r="L91" s="1" t="s">
        <v>400</v>
      </c>
      <c r="V91" s="6"/>
      <c r="W91" s="117"/>
      <c r="X91" s="117"/>
      <c r="Z91" s="117"/>
      <c r="AA91" s="118"/>
      <c r="AB91" s="6"/>
      <c r="AC91" s="125"/>
      <c r="AD91" s="118"/>
    </row>
    <row r="92" spans="1:30" ht="15" customHeight="1">
      <c r="A92" s="6"/>
      <c r="E92" s="60"/>
      <c r="K92" s="60"/>
      <c r="M92" s="1" t="s">
        <v>401</v>
      </c>
      <c r="V92" s="6"/>
      <c r="W92" s="117"/>
      <c r="X92" s="117"/>
      <c r="Z92" s="117"/>
      <c r="AA92" s="118"/>
      <c r="AB92" s="6"/>
      <c r="AC92" s="125">
        <v>1</v>
      </c>
      <c r="AD92" s="118"/>
    </row>
    <row r="93" spans="1:30" ht="15" customHeight="1">
      <c r="A93" s="6"/>
      <c r="E93" s="60"/>
      <c r="K93" s="60"/>
      <c r="V93" s="6"/>
      <c r="W93" s="117"/>
      <c r="X93" s="117"/>
      <c r="Z93" s="117"/>
      <c r="AA93" s="118"/>
      <c r="AB93" s="6"/>
      <c r="AC93" s="117"/>
      <c r="AD93" s="118"/>
    </row>
    <row r="94" spans="1:30" ht="15" customHeight="1">
      <c r="A94" s="6"/>
      <c r="E94" s="60"/>
      <c r="K94" s="60"/>
      <c r="L94" s="1" t="s">
        <v>261</v>
      </c>
      <c r="U94" s="60"/>
      <c r="W94" s="117" t="s">
        <v>263</v>
      </c>
      <c r="X94" s="117"/>
      <c r="Z94" s="117"/>
      <c r="AA94" s="118"/>
      <c r="AC94" s="117"/>
      <c r="AD94" s="118"/>
    </row>
    <row r="95" spans="1:30" ht="15" customHeight="1">
      <c r="A95" s="6"/>
      <c r="B95" s="7"/>
      <c r="E95" s="60"/>
      <c r="K95" s="60"/>
      <c r="M95" s="1" t="s">
        <v>262</v>
      </c>
      <c r="U95" s="60"/>
      <c r="W95" s="117"/>
      <c r="X95" s="117"/>
      <c r="Z95" s="117"/>
      <c r="AA95" s="118"/>
      <c r="AC95" s="125">
        <v>1</v>
      </c>
      <c r="AD95" s="118"/>
    </row>
    <row r="96" spans="1:30" ht="15" customHeight="1">
      <c r="A96" s="6"/>
      <c r="C96" s="7"/>
      <c r="E96" s="60"/>
      <c r="K96" s="60"/>
      <c r="V96" s="6"/>
      <c r="W96" s="117"/>
      <c r="X96" s="117"/>
      <c r="Z96" s="117"/>
      <c r="AA96" s="118"/>
      <c r="AC96" s="117"/>
      <c r="AD96" s="118"/>
    </row>
    <row r="97" spans="1:30" ht="15" customHeight="1">
      <c r="A97" s="6"/>
      <c r="C97" s="7"/>
      <c r="E97" s="60"/>
      <c r="F97" s="1" t="s">
        <v>312</v>
      </c>
      <c r="K97" s="60"/>
      <c r="L97" s="1" t="s">
        <v>264</v>
      </c>
      <c r="V97" s="6"/>
      <c r="W97" s="1" t="s">
        <v>265</v>
      </c>
      <c r="X97" s="117"/>
      <c r="Z97" s="117"/>
      <c r="AA97" s="118"/>
      <c r="AB97" s="6"/>
      <c r="AC97" s="125">
        <v>0</v>
      </c>
      <c r="AD97" s="118"/>
    </row>
    <row r="98" spans="1:30" ht="15" customHeight="1">
      <c r="A98" s="6"/>
      <c r="C98" s="7"/>
      <c r="E98" s="60"/>
      <c r="K98" s="60"/>
      <c r="V98" s="6"/>
      <c r="W98" s="117"/>
      <c r="X98" s="117"/>
      <c r="Z98" s="117"/>
      <c r="AA98" s="118"/>
      <c r="AB98" s="6"/>
      <c r="AC98" s="1"/>
      <c r="AD98" s="118"/>
    </row>
    <row r="99" spans="1:30" ht="15" customHeight="1">
      <c r="A99" s="6"/>
      <c r="C99" s="7"/>
      <c r="E99" s="60"/>
      <c r="K99" s="60"/>
      <c r="M99" s="1" t="s">
        <v>266</v>
      </c>
      <c r="V99" s="6"/>
      <c r="W99" s="1"/>
      <c r="X99" s="117"/>
      <c r="Z99" s="117"/>
      <c r="AA99" s="118"/>
      <c r="AB99" s="6"/>
      <c r="AC99" s="125">
        <v>0</v>
      </c>
      <c r="AD99" s="118"/>
    </row>
    <row r="100" spans="1:30" ht="15" customHeight="1">
      <c r="A100" s="6"/>
      <c r="C100" s="7"/>
      <c r="E100" s="60"/>
      <c r="K100" s="60"/>
      <c r="V100" s="6"/>
      <c r="W100" s="1"/>
      <c r="X100" s="117"/>
      <c r="Z100" s="117"/>
      <c r="AA100" s="117"/>
      <c r="AB100" s="6"/>
      <c r="AC100" s="125"/>
      <c r="AD100" s="118"/>
    </row>
    <row r="101" spans="1:30" ht="15" customHeight="1">
      <c r="A101" s="6"/>
      <c r="C101" s="7"/>
      <c r="E101" s="60"/>
      <c r="K101" s="60"/>
      <c r="M101" s="1" t="s">
        <v>406</v>
      </c>
      <c r="V101" s="6"/>
      <c r="W101" s="117" t="s">
        <v>253</v>
      </c>
      <c r="X101" s="117"/>
      <c r="Z101" s="117"/>
      <c r="AA101" s="117"/>
      <c r="AB101" s="6"/>
      <c r="AC101" s="125">
        <v>0</v>
      </c>
      <c r="AD101" s="118"/>
    </row>
    <row r="102" spans="1:30" ht="15" customHeight="1">
      <c r="A102" s="6"/>
      <c r="C102" s="7"/>
      <c r="E102" s="60"/>
      <c r="K102" s="60"/>
      <c r="M102" s="1" t="s">
        <v>407</v>
      </c>
      <c r="V102" s="6"/>
      <c r="W102" s="117"/>
      <c r="X102" s="117"/>
      <c r="Z102" s="117"/>
      <c r="AA102" s="117"/>
      <c r="AB102" s="6"/>
      <c r="AC102" s="125"/>
      <c r="AD102" s="118"/>
    </row>
    <row r="103" spans="1:30" ht="15" customHeight="1">
      <c r="A103" s="6"/>
      <c r="C103" s="7"/>
      <c r="E103" s="60"/>
      <c r="K103" s="60"/>
      <c r="V103" s="6"/>
      <c r="W103" s="117"/>
      <c r="X103" s="117"/>
      <c r="Z103" s="117"/>
      <c r="AA103" s="117"/>
      <c r="AB103" s="6"/>
      <c r="AC103" s="125"/>
      <c r="AD103" s="118"/>
    </row>
    <row r="104" spans="1:30" ht="15" customHeight="1">
      <c r="A104" s="6"/>
      <c r="C104" s="7"/>
      <c r="E104" s="60"/>
      <c r="F104" s="490" t="s">
        <v>366</v>
      </c>
      <c r="G104" s="488"/>
      <c r="H104" s="488"/>
      <c r="I104" s="488"/>
      <c r="J104" s="488"/>
      <c r="K104" s="489"/>
      <c r="L104" s="1" t="s">
        <v>400</v>
      </c>
      <c r="V104" s="6"/>
      <c r="W104" s="1"/>
      <c r="X104" s="117"/>
      <c r="Z104" s="117"/>
      <c r="AA104" s="117"/>
      <c r="AB104" s="6"/>
      <c r="AC104" s="125">
        <v>54195</v>
      </c>
      <c r="AD104" s="118"/>
    </row>
    <row r="105" spans="1:30" ht="15" customHeight="1">
      <c r="A105" s="6"/>
      <c r="C105" s="7"/>
      <c r="E105" s="60"/>
      <c r="K105" s="60"/>
      <c r="V105" s="6"/>
      <c r="W105" s="1"/>
      <c r="X105" s="117"/>
      <c r="Z105" s="117"/>
      <c r="AA105" s="117"/>
      <c r="AB105" s="6"/>
      <c r="AC105" s="117"/>
      <c r="AD105" s="118"/>
    </row>
    <row r="106" spans="1:30" ht="15" customHeight="1">
      <c r="A106" s="44"/>
      <c r="B106" s="45"/>
      <c r="C106" s="105"/>
      <c r="D106" s="45"/>
      <c r="E106" s="104"/>
      <c r="F106" s="45"/>
      <c r="G106" s="45"/>
      <c r="H106" s="45"/>
      <c r="I106" s="45"/>
      <c r="J106" s="45"/>
      <c r="K106" s="104"/>
      <c r="L106" s="45"/>
      <c r="M106" s="45"/>
      <c r="N106" s="45"/>
      <c r="O106" s="45"/>
      <c r="P106" s="45"/>
      <c r="Q106" s="45"/>
      <c r="R106" s="45"/>
      <c r="S106" s="45"/>
      <c r="T106" s="45"/>
      <c r="U106" s="45"/>
      <c r="V106" s="44"/>
      <c r="W106" s="121"/>
      <c r="X106" s="121"/>
      <c r="Y106" s="45"/>
      <c r="Z106" s="121"/>
      <c r="AA106" s="126" t="s">
        <v>267</v>
      </c>
      <c r="AB106" s="44"/>
      <c r="AC106" s="121">
        <f>SUM(AC64:AC105)</f>
        <v>15715866</v>
      </c>
      <c r="AD106" s="122"/>
    </row>
    <row r="107" spans="1:30" ht="15" customHeight="1">
      <c r="A107" s="474" t="s">
        <v>268</v>
      </c>
      <c r="B107" s="475"/>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6"/>
      <c r="AB107" s="49"/>
      <c r="AC107" s="123">
        <f>AC106+AC61</f>
        <v>259030566</v>
      </c>
      <c r="AD107" s="124"/>
    </row>
    <row r="108" spans="1:30" ht="15" customHeight="1">
      <c r="A108" s="474" t="s">
        <v>277</v>
      </c>
      <c r="B108" s="475"/>
      <c r="C108" s="475"/>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6"/>
      <c r="AB108" s="49"/>
      <c r="AC108" s="123">
        <f>AC16+AC107</f>
        <v>365944084</v>
      </c>
      <c r="AD108" s="124"/>
    </row>
    <row r="109" spans="1:30" ht="15" customHeight="1">
      <c r="A109" s="6" t="s">
        <v>269</v>
      </c>
      <c r="C109" s="7"/>
      <c r="E109" s="60"/>
      <c r="F109" s="1" t="s">
        <v>270</v>
      </c>
      <c r="G109" s="15"/>
      <c r="J109" s="77"/>
      <c r="K109" s="19"/>
      <c r="L109" s="1" t="s">
        <v>335</v>
      </c>
      <c r="M109" s="77"/>
      <c r="N109" s="77"/>
      <c r="O109" s="77"/>
      <c r="P109" s="77"/>
      <c r="Q109" s="77"/>
      <c r="R109" s="77"/>
      <c r="S109" s="77"/>
      <c r="T109" s="77"/>
      <c r="V109" s="6"/>
      <c r="W109" s="117" t="s">
        <v>271</v>
      </c>
      <c r="X109" s="117"/>
      <c r="Z109" s="117"/>
      <c r="AA109" s="118"/>
      <c r="AB109" s="6"/>
      <c r="AC109" s="125">
        <v>65358120</v>
      </c>
      <c r="AD109" s="118"/>
    </row>
    <row r="110" spans="1:30" ht="15" customHeight="1">
      <c r="A110" s="6"/>
      <c r="C110" s="7"/>
      <c r="E110" s="60"/>
      <c r="H110" s="77"/>
      <c r="J110" s="77"/>
      <c r="K110" s="19"/>
      <c r="M110" s="77"/>
      <c r="N110" s="77"/>
      <c r="O110" s="77"/>
      <c r="P110" s="77"/>
      <c r="Q110" s="77"/>
      <c r="R110" s="77"/>
      <c r="S110" s="77"/>
      <c r="T110" s="77"/>
      <c r="U110" s="19"/>
      <c r="V110" s="6"/>
      <c r="W110" s="117"/>
      <c r="X110" s="117"/>
      <c r="Z110" s="117"/>
      <c r="AA110" s="118"/>
      <c r="AB110" s="6"/>
      <c r="AC110" s="117"/>
      <c r="AD110" s="118"/>
    </row>
    <row r="111" spans="1:30" ht="15" customHeight="1">
      <c r="A111" s="6"/>
      <c r="C111" s="7"/>
      <c r="E111" s="60"/>
      <c r="K111" s="60"/>
      <c r="L111" s="1" t="s">
        <v>456</v>
      </c>
      <c r="V111" s="6"/>
      <c r="W111" s="1" t="s">
        <v>272</v>
      </c>
      <c r="X111" s="117"/>
      <c r="Z111" s="117"/>
      <c r="AA111" s="118"/>
      <c r="AB111" s="6"/>
      <c r="AC111" s="125">
        <v>390886</v>
      </c>
      <c r="AD111" s="118"/>
    </row>
    <row r="112" spans="1:30" ht="15" customHeight="1">
      <c r="A112" s="6"/>
      <c r="C112" s="7"/>
      <c r="E112" s="60"/>
      <c r="J112" s="20"/>
      <c r="K112" s="21"/>
      <c r="L112" s="20"/>
      <c r="M112" s="20"/>
      <c r="N112" s="20"/>
      <c r="O112" s="20"/>
      <c r="P112" s="20"/>
      <c r="Q112" s="20"/>
      <c r="R112" s="20"/>
      <c r="S112" s="20"/>
      <c r="T112" s="20"/>
      <c r="U112" s="21"/>
      <c r="V112" s="6"/>
      <c r="W112" s="117"/>
      <c r="X112" s="117"/>
      <c r="Z112" s="117"/>
      <c r="AA112" s="118"/>
      <c r="AB112" s="6"/>
      <c r="AC112" s="117"/>
      <c r="AD112" s="118"/>
    </row>
    <row r="113" spans="1:30" ht="15" customHeight="1">
      <c r="A113" s="6"/>
      <c r="C113" s="7"/>
      <c r="E113" s="60"/>
      <c r="K113" s="60"/>
      <c r="L113" s="1" t="s">
        <v>457</v>
      </c>
      <c r="V113" s="6"/>
      <c r="W113" s="117" t="s">
        <v>273</v>
      </c>
      <c r="X113" s="117"/>
      <c r="Z113" s="117"/>
      <c r="AA113" s="118"/>
      <c r="AB113" s="6"/>
      <c r="AC113" s="125">
        <v>83720</v>
      </c>
      <c r="AD113" s="118"/>
    </row>
    <row r="114" spans="1:30" ht="15" customHeight="1">
      <c r="A114" s="6"/>
      <c r="C114" s="7"/>
      <c r="E114" s="60"/>
      <c r="K114" s="60"/>
      <c r="V114" s="6"/>
      <c r="W114" s="117"/>
      <c r="X114" s="117"/>
      <c r="Z114" s="120" t="s">
        <v>274</v>
      </c>
      <c r="AA114" s="118"/>
      <c r="AB114" s="6"/>
      <c r="AC114" s="125">
        <f>SUM(AC109:AC113)</f>
        <v>65832726</v>
      </c>
      <c r="AD114" s="118"/>
    </row>
    <row r="115" spans="1:30" ht="15" customHeight="1">
      <c r="A115" s="6"/>
      <c r="C115" s="7"/>
      <c r="E115" s="60"/>
      <c r="K115" s="60"/>
      <c r="V115" s="6"/>
      <c r="W115" s="117"/>
      <c r="X115" s="117"/>
      <c r="Z115" s="120"/>
      <c r="AA115" s="118"/>
      <c r="AB115" s="6"/>
      <c r="AC115" s="117"/>
      <c r="AD115" s="118"/>
    </row>
    <row r="116" spans="1:30" ht="15" customHeight="1">
      <c r="A116" s="6"/>
      <c r="C116" s="7"/>
      <c r="E116" s="60"/>
      <c r="F116" s="1" t="s">
        <v>440</v>
      </c>
      <c r="K116" s="60"/>
      <c r="L116" s="1" t="s">
        <v>445</v>
      </c>
      <c r="V116" s="6"/>
      <c r="W116" s="117" t="s">
        <v>493</v>
      </c>
      <c r="X116" s="117"/>
      <c r="Z116" s="120"/>
      <c r="AA116" s="118"/>
      <c r="AB116" s="6"/>
      <c r="AC116" s="125">
        <v>44400</v>
      </c>
      <c r="AD116" s="118"/>
    </row>
    <row r="117" spans="1:30" ht="15" customHeight="1">
      <c r="A117" s="6"/>
      <c r="C117" s="7"/>
      <c r="E117" s="60"/>
      <c r="K117" s="60"/>
      <c r="V117" s="6"/>
      <c r="W117" s="117"/>
      <c r="X117" s="117"/>
      <c r="Z117" s="117"/>
      <c r="AA117" s="118"/>
      <c r="AB117" s="6"/>
      <c r="AC117" s="117"/>
      <c r="AD117" s="118"/>
    </row>
    <row r="118" spans="1:30" ht="15" customHeight="1">
      <c r="A118" s="6"/>
      <c r="C118" s="7"/>
      <c r="E118" s="60"/>
      <c r="F118" s="1" t="s">
        <v>94</v>
      </c>
      <c r="J118" s="77"/>
      <c r="K118" s="19"/>
      <c r="L118" s="1" t="s">
        <v>441</v>
      </c>
      <c r="M118" s="77"/>
      <c r="N118" s="77"/>
      <c r="O118" s="77"/>
      <c r="P118" s="77"/>
      <c r="Q118" s="77"/>
      <c r="R118" s="77"/>
      <c r="S118" s="77"/>
      <c r="T118" s="77"/>
      <c r="V118" s="6"/>
      <c r="W118" s="117" t="s">
        <v>492</v>
      </c>
      <c r="X118" s="117"/>
      <c r="Z118" s="117"/>
      <c r="AA118" s="118"/>
      <c r="AB118" s="6"/>
      <c r="AC118" s="125">
        <v>515807</v>
      </c>
      <c r="AD118" s="118"/>
    </row>
    <row r="119" spans="1:30" ht="15" customHeight="1">
      <c r="A119" s="480" t="s">
        <v>275</v>
      </c>
      <c r="B119" s="481"/>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2"/>
      <c r="AB119" s="49"/>
      <c r="AC119" s="185">
        <f>AC114+AC118+AC116</f>
        <v>66392933</v>
      </c>
      <c r="AD119" s="124"/>
    </row>
    <row r="120" spans="1:30" ht="15" customHeight="1">
      <c r="A120" s="474" t="s">
        <v>276</v>
      </c>
      <c r="B120" s="475"/>
      <c r="C120" s="475"/>
      <c r="D120" s="475"/>
      <c r="E120" s="475"/>
      <c r="F120" s="475"/>
      <c r="G120" s="475"/>
      <c r="H120" s="475"/>
      <c r="I120" s="475"/>
      <c r="J120" s="475"/>
      <c r="K120" s="475"/>
      <c r="L120" s="475"/>
      <c r="M120" s="475"/>
      <c r="N120" s="475"/>
      <c r="O120" s="475"/>
      <c r="P120" s="475"/>
      <c r="Q120" s="475"/>
      <c r="R120" s="475"/>
      <c r="S120" s="475"/>
      <c r="T120" s="475"/>
      <c r="U120" s="475"/>
      <c r="V120" s="475"/>
      <c r="W120" s="475"/>
      <c r="X120" s="475"/>
      <c r="Y120" s="475"/>
      <c r="Z120" s="475"/>
      <c r="AA120" s="476"/>
      <c r="AB120" s="49"/>
      <c r="AC120" s="123">
        <v>0</v>
      </c>
      <c r="AD120" s="124"/>
    </row>
    <row r="121" spans="1:30" ht="15" customHeight="1">
      <c r="A121" s="483" t="s">
        <v>278</v>
      </c>
      <c r="B121" s="484"/>
      <c r="C121" s="484"/>
      <c r="D121" s="484"/>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c r="AA121" s="485"/>
      <c r="AB121" s="44"/>
      <c r="AC121" s="121">
        <f>SUM(AC119:AC120)</f>
        <v>66392933</v>
      </c>
      <c r="AD121" s="122"/>
    </row>
    <row r="122" spans="1:30" ht="15" customHeight="1">
      <c r="A122" s="474" t="s">
        <v>279</v>
      </c>
      <c r="B122" s="475"/>
      <c r="C122" s="475"/>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6"/>
      <c r="AB122" s="49"/>
      <c r="AC122" s="185">
        <f>AC108-AC121</f>
        <v>299551151</v>
      </c>
      <c r="AD122" s="124"/>
    </row>
    <row r="123" spans="1:30" ht="15" customHeight="1">
      <c r="W123" s="117"/>
      <c r="X123" s="117"/>
      <c r="Z123" s="117"/>
      <c r="AA123" s="117"/>
      <c r="AC123" s="117"/>
      <c r="AD123" s="117"/>
    </row>
    <row r="124" spans="1:30">
      <c r="W124" s="117"/>
      <c r="X124" s="117"/>
      <c r="Z124" s="117"/>
      <c r="AA124" s="117"/>
      <c r="AC124" s="117"/>
      <c r="AD124" s="117"/>
    </row>
    <row r="125" spans="1:30">
      <c r="W125" s="117"/>
      <c r="X125" s="117"/>
      <c r="Z125" s="117"/>
      <c r="AA125" s="117"/>
      <c r="AC125" s="117"/>
    </row>
    <row r="126" spans="1:30">
      <c r="W126" s="117"/>
      <c r="X126" s="117"/>
      <c r="Z126" s="117"/>
      <c r="AA126" s="117"/>
      <c r="AC126" s="117"/>
    </row>
  </sheetData>
  <mergeCells count="16">
    <mergeCell ref="A1:AD1"/>
    <mergeCell ref="A2:AD2"/>
    <mergeCell ref="A5:K5"/>
    <mergeCell ref="L5:U5"/>
    <mergeCell ref="V5:AA5"/>
    <mergeCell ref="AB5:AD5"/>
    <mergeCell ref="A122:AA122"/>
    <mergeCell ref="A16:AA16"/>
    <mergeCell ref="A107:AA107"/>
    <mergeCell ref="A108:AA108"/>
    <mergeCell ref="A119:AA119"/>
    <mergeCell ref="A120:AA120"/>
    <mergeCell ref="A121:AA121"/>
    <mergeCell ref="M32:U32"/>
    <mergeCell ref="M48:U48"/>
    <mergeCell ref="F104:K104"/>
  </mergeCells>
  <phoneticPr fontId="4"/>
  <pageMargins left="0.59055118110236227" right="0.59055118110236227" top="0.23622047244094491" bottom="0.98425196850393704" header="0.51181102362204722" footer="0.51181102362204722"/>
  <pageSetup paperSize="9" scale="88" firstPageNumber="25" orientation="portrait" useFirstPageNumber="1" r:id="rId1"/>
  <headerFooter>
    <oddFooter>&amp;C&amp;"HG丸ｺﾞｼｯｸM-PRO,標準"&amp;P</oddFooter>
  </headerFooter>
  <rowBreaks count="1" manualBreakCount="1">
    <brk id="62" max="2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outlinePr summaryBelow="0"/>
  </sheetPr>
  <dimension ref="A2:AC122"/>
  <sheetViews>
    <sheetView view="pageBreakPreview" topLeftCell="A101" zoomScaleNormal="100" zoomScaleSheetLayoutView="100" workbookViewId="0">
      <selection activeCell="Y108" sqref="Y108"/>
    </sheetView>
  </sheetViews>
  <sheetFormatPr defaultColWidth="9" defaultRowHeight="13.5" outlineLevelRow="1" outlineLevelCol="1"/>
  <cols>
    <col min="1" max="4" width="2.875" customWidth="1"/>
    <col min="5" max="5" width="1.5" customWidth="1"/>
    <col min="6" max="12" width="2.875" customWidth="1"/>
    <col min="13" max="13" width="6.375" customWidth="1"/>
    <col min="14" max="14" width="1.25" customWidth="1"/>
    <col min="15" max="15" width="14.625" style="2" customWidth="1" outlineLevel="1"/>
    <col min="16" max="17" width="1.25" style="2" customWidth="1" outlineLevel="1"/>
    <col min="18" max="18" width="15.125" style="2" customWidth="1" outlineLevel="1"/>
    <col min="19" max="20" width="1.25" style="2" customWidth="1" outlineLevel="1"/>
    <col min="21" max="21" width="15.375" style="2" customWidth="1"/>
    <col min="22" max="22" width="1.25" style="2" customWidth="1"/>
    <col min="23" max="23" width="2.375" customWidth="1"/>
    <col min="24" max="24" width="13.875" style="179" bestFit="1" customWidth="1"/>
    <col min="25" max="25" width="13.875" bestFit="1" customWidth="1"/>
    <col min="26" max="26" width="12.75" bestFit="1" customWidth="1"/>
    <col min="27" max="27" width="10.5" bestFit="1" customWidth="1"/>
  </cols>
  <sheetData>
    <row r="2" spans="1:29" ht="21">
      <c r="A2" s="324" t="s">
        <v>284</v>
      </c>
      <c r="B2" s="324"/>
      <c r="C2" s="324"/>
      <c r="D2" s="324"/>
      <c r="E2" s="324"/>
      <c r="F2" s="324"/>
      <c r="G2" s="324"/>
      <c r="H2" s="324"/>
      <c r="I2" s="324"/>
      <c r="J2" s="324"/>
      <c r="K2" s="324"/>
      <c r="L2" s="324"/>
      <c r="M2" s="324"/>
      <c r="N2" s="324"/>
      <c r="O2" s="324"/>
      <c r="P2" s="324"/>
      <c r="Q2" s="324"/>
      <c r="R2" s="324"/>
      <c r="S2" s="324"/>
      <c r="T2" s="324"/>
      <c r="U2" s="324"/>
      <c r="V2" s="324"/>
      <c r="W2" s="63"/>
      <c r="X2" s="178"/>
    </row>
    <row r="3" spans="1:29">
      <c r="A3" s="309" t="s">
        <v>485</v>
      </c>
      <c r="B3" s="309"/>
      <c r="C3" s="309"/>
      <c r="D3" s="309"/>
      <c r="E3" s="309"/>
      <c r="F3" s="309"/>
      <c r="G3" s="309"/>
      <c r="H3" s="309"/>
      <c r="I3" s="309"/>
      <c r="J3" s="309"/>
      <c r="K3" s="309"/>
      <c r="L3" s="309"/>
      <c r="M3" s="309"/>
      <c r="N3" s="309"/>
      <c r="O3" s="309"/>
      <c r="P3" s="309"/>
      <c r="Q3" s="309"/>
      <c r="R3" s="309"/>
      <c r="S3" s="309"/>
      <c r="T3" s="309"/>
      <c r="U3" s="309"/>
      <c r="V3" s="309"/>
    </row>
    <row r="4" spans="1:29">
      <c r="A4" t="s">
        <v>173</v>
      </c>
      <c r="U4" s="26"/>
      <c r="Z4" s="2"/>
      <c r="AC4" s="2"/>
    </row>
    <row r="5" spans="1:29">
      <c r="U5" s="26" t="s">
        <v>133</v>
      </c>
      <c r="Z5" s="2"/>
      <c r="AC5" s="2"/>
    </row>
    <row r="6" spans="1:29" ht="15.95" customHeight="1">
      <c r="A6" s="328" t="s">
        <v>1</v>
      </c>
      <c r="B6" s="328"/>
      <c r="C6" s="328"/>
      <c r="D6" s="328"/>
      <c r="E6" s="328"/>
      <c r="F6" s="328"/>
      <c r="G6" s="328"/>
      <c r="H6" s="328"/>
      <c r="I6" s="328"/>
      <c r="J6" s="328"/>
      <c r="K6" s="328"/>
      <c r="L6" s="328"/>
      <c r="M6" s="328"/>
      <c r="N6" s="328" t="s">
        <v>494</v>
      </c>
      <c r="O6" s="329"/>
      <c r="P6" s="329"/>
      <c r="Q6" s="312" t="s">
        <v>283</v>
      </c>
      <c r="R6" s="331"/>
      <c r="S6" s="332"/>
      <c r="T6" s="333" t="s">
        <v>37</v>
      </c>
      <c r="U6" s="333"/>
      <c r="V6" s="333"/>
    </row>
    <row r="7" spans="1:29" ht="15.95" customHeight="1">
      <c r="A7" s="64" t="s">
        <v>38</v>
      </c>
      <c r="B7" t="s">
        <v>39</v>
      </c>
      <c r="D7" s="16"/>
      <c r="E7" s="16"/>
      <c r="F7" s="16"/>
      <c r="G7" s="16"/>
      <c r="H7" s="16"/>
      <c r="I7" s="16"/>
      <c r="K7" s="16"/>
      <c r="L7" s="16"/>
      <c r="M7" s="65"/>
      <c r="N7" s="226"/>
      <c r="O7" s="229"/>
      <c r="P7" s="228"/>
      <c r="Q7" s="229"/>
      <c r="R7" s="229"/>
      <c r="S7" s="229"/>
      <c r="T7" s="225"/>
      <c r="U7" s="221"/>
      <c r="V7" s="231"/>
    </row>
    <row r="8" spans="1:29" ht="15.95" customHeight="1">
      <c r="A8" s="66"/>
      <c r="B8" s="16">
        <v>1</v>
      </c>
      <c r="C8" t="s">
        <v>40</v>
      </c>
      <c r="M8" s="11"/>
      <c r="N8" s="232"/>
      <c r="O8" s="266"/>
      <c r="P8" s="234"/>
      <c r="Q8" s="235"/>
      <c r="R8" s="266"/>
      <c r="S8" s="235"/>
      <c r="T8" s="237"/>
      <c r="U8" s="235"/>
      <c r="V8" s="234"/>
    </row>
    <row r="9" spans="1:29" ht="15.95" customHeight="1">
      <c r="A9" s="66"/>
      <c r="C9" s="67" t="s">
        <v>41</v>
      </c>
      <c r="D9" s="14" t="s">
        <v>42</v>
      </c>
      <c r="F9" s="68"/>
      <c r="G9" s="68"/>
      <c r="H9" s="68"/>
      <c r="J9" s="68"/>
      <c r="K9" s="68"/>
      <c r="M9" s="11"/>
      <c r="N9" s="232"/>
      <c r="O9" s="266"/>
      <c r="P9" s="234"/>
      <c r="Q9" s="235"/>
      <c r="R9" s="266"/>
      <c r="S9" s="235"/>
      <c r="T9" s="237"/>
      <c r="U9" s="266"/>
      <c r="V9" s="234"/>
    </row>
    <row r="10" spans="1:29" ht="15.95" customHeight="1">
      <c r="A10" s="66"/>
      <c r="C10" s="67"/>
      <c r="D10" s="16" t="s">
        <v>47</v>
      </c>
      <c r="E10" t="s">
        <v>142</v>
      </c>
      <c r="F10" s="68"/>
      <c r="G10" s="68"/>
      <c r="H10" s="68"/>
      <c r="J10" s="68"/>
      <c r="K10" s="68"/>
      <c r="M10" s="11"/>
      <c r="N10" s="232"/>
      <c r="O10" s="266">
        <f>O11</f>
        <v>0</v>
      </c>
      <c r="P10" s="234"/>
      <c r="Q10" s="235"/>
      <c r="R10" s="266">
        <f>R11</f>
        <v>0</v>
      </c>
      <c r="S10" s="235"/>
      <c r="T10" s="237"/>
      <c r="U10" s="266">
        <f>O10-R10</f>
        <v>0</v>
      </c>
      <c r="V10" s="234"/>
    </row>
    <row r="11" spans="1:29" ht="15.95" hidden="1" customHeight="1">
      <c r="A11" s="66"/>
      <c r="C11" s="67"/>
      <c r="D11" s="14"/>
      <c r="F11" t="s">
        <v>98</v>
      </c>
      <c r="G11" s="68"/>
      <c r="H11" s="68"/>
      <c r="J11" s="68"/>
      <c r="K11" s="68"/>
      <c r="M11" s="11"/>
      <c r="N11" s="232"/>
      <c r="O11" s="266">
        <v>0</v>
      </c>
      <c r="P11" s="234"/>
      <c r="Q11" s="235"/>
      <c r="R11" s="266">
        <v>0</v>
      </c>
      <c r="S11" s="235"/>
      <c r="T11" s="237"/>
      <c r="U11" s="266">
        <f>O11-R11</f>
        <v>0</v>
      </c>
      <c r="V11" s="234"/>
    </row>
    <row r="12" spans="1:29" ht="15.95" customHeight="1">
      <c r="A12" s="66"/>
      <c r="C12" s="16"/>
      <c r="D12" s="16" t="s">
        <v>50</v>
      </c>
      <c r="E12" s="10" t="s">
        <v>43</v>
      </c>
      <c r="G12" s="10"/>
      <c r="H12" s="10"/>
      <c r="J12" s="10"/>
      <c r="K12" s="10"/>
      <c r="L12" s="10"/>
      <c r="M12" s="69"/>
      <c r="N12" s="232"/>
      <c r="O12" s="235">
        <f>SUM(O13:O15)</f>
        <v>2410000</v>
      </c>
      <c r="P12" s="28"/>
      <c r="Q12" s="235"/>
      <c r="R12" s="235">
        <f>SUM(R13:R15)</f>
        <v>4485000</v>
      </c>
      <c r="S12" s="235"/>
      <c r="T12" s="237"/>
      <c r="U12" s="266">
        <f>O12-R12</f>
        <v>-2075000</v>
      </c>
      <c r="V12" s="234"/>
    </row>
    <row r="13" spans="1:29" ht="15.95" customHeight="1" outlineLevel="1">
      <c r="A13" s="66"/>
      <c r="C13" s="16"/>
      <c r="D13" s="16"/>
      <c r="F13" t="s">
        <v>180</v>
      </c>
      <c r="G13" s="10"/>
      <c r="H13" s="10"/>
      <c r="J13" s="10"/>
      <c r="K13" s="10"/>
      <c r="L13" s="10"/>
      <c r="M13" s="69"/>
      <c r="N13" s="232"/>
      <c r="O13" s="235">
        <v>850000</v>
      </c>
      <c r="P13" s="28"/>
      <c r="Q13" s="235"/>
      <c r="R13" s="235">
        <v>1700000</v>
      </c>
      <c r="S13" s="235"/>
      <c r="T13" s="237"/>
      <c r="U13" s="266">
        <f>O13-R13</f>
        <v>-850000</v>
      </c>
      <c r="V13" s="234"/>
    </row>
    <row r="14" spans="1:29" ht="15.95" customHeight="1" outlineLevel="1">
      <c r="A14" s="66"/>
      <c r="C14" s="16"/>
      <c r="D14" s="16"/>
      <c r="F14" t="s">
        <v>181</v>
      </c>
      <c r="G14" s="10"/>
      <c r="H14" s="10"/>
      <c r="J14" s="10"/>
      <c r="K14" s="10"/>
      <c r="L14" s="10"/>
      <c r="M14" s="69"/>
      <c r="N14" s="232"/>
      <c r="O14" s="235">
        <v>335000</v>
      </c>
      <c r="P14" s="28"/>
      <c r="Q14" s="235"/>
      <c r="R14" s="235">
        <v>335000</v>
      </c>
      <c r="S14" s="235"/>
      <c r="T14" s="237"/>
      <c r="U14" s="266">
        <f t="shared" ref="U14:U47" si="0">O14-R14</f>
        <v>0</v>
      </c>
      <c r="V14" s="234"/>
    </row>
    <row r="15" spans="1:29" ht="15.95" customHeight="1" outlineLevel="1">
      <c r="A15" s="66"/>
      <c r="C15" s="16"/>
      <c r="D15" s="16"/>
      <c r="F15" t="s">
        <v>182</v>
      </c>
      <c r="G15" s="10"/>
      <c r="H15" s="10"/>
      <c r="J15" s="10"/>
      <c r="K15" s="10"/>
      <c r="L15" s="10"/>
      <c r="M15" s="69"/>
      <c r="N15" s="232"/>
      <c r="O15" s="235">
        <v>1225000</v>
      </c>
      <c r="P15" s="28"/>
      <c r="Q15" s="235"/>
      <c r="R15" s="235">
        <v>2450000</v>
      </c>
      <c r="S15" s="235"/>
      <c r="T15" s="237"/>
      <c r="U15" s="266">
        <f t="shared" si="0"/>
        <v>-1225000</v>
      </c>
      <c r="V15" s="234"/>
    </row>
    <row r="16" spans="1:29" ht="15.95" customHeight="1">
      <c r="A16" s="66"/>
      <c r="C16" s="16"/>
      <c r="D16" s="16" t="s">
        <v>155</v>
      </c>
      <c r="E16" t="s">
        <v>183</v>
      </c>
      <c r="G16" s="10"/>
      <c r="H16" s="10"/>
      <c r="J16" s="10"/>
      <c r="K16" s="10"/>
      <c r="L16" s="10"/>
      <c r="M16" s="69"/>
      <c r="N16" s="232"/>
      <c r="O16" s="22">
        <f>O17</f>
        <v>7798000</v>
      </c>
      <c r="P16" s="28"/>
      <c r="Q16" s="235"/>
      <c r="R16" s="22">
        <f>R17</f>
        <v>9051000</v>
      </c>
      <c r="S16" s="235"/>
      <c r="T16" s="237"/>
      <c r="U16" s="266">
        <f t="shared" si="0"/>
        <v>-1253000</v>
      </c>
      <c r="V16" s="234"/>
    </row>
    <row r="17" spans="1:22" ht="15.95" customHeight="1">
      <c r="A17" s="66"/>
      <c r="C17" s="16"/>
      <c r="D17" s="16"/>
      <c r="F17" s="327" t="s">
        <v>186</v>
      </c>
      <c r="G17" s="325"/>
      <c r="H17" s="325"/>
      <c r="I17" s="325"/>
      <c r="J17" s="325"/>
      <c r="K17" s="325"/>
      <c r="L17" s="325"/>
      <c r="M17" s="326"/>
      <c r="N17" s="232"/>
      <c r="O17" s="22">
        <v>7798000</v>
      </c>
      <c r="P17" s="28"/>
      <c r="Q17" s="235"/>
      <c r="R17" s="22">
        <v>9051000</v>
      </c>
      <c r="S17" s="235"/>
      <c r="T17" s="237"/>
      <c r="U17" s="266">
        <f t="shared" si="0"/>
        <v>-1253000</v>
      </c>
      <c r="V17" s="234"/>
    </row>
    <row r="18" spans="1:22" ht="15.95" customHeight="1">
      <c r="A18" s="66"/>
      <c r="C18" s="16"/>
      <c r="D18" s="16" t="s">
        <v>154</v>
      </c>
      <c r="E18" s="10" t="s">
        <v>92</v>
      </c>
      <c r="G18" s="10"/>
      <c r="H18" s="10"/>
      <c r="J18" s="10"/>
      <c r="K18" s="10"/>
      <c r="L18" s="10"/>
      <c r="M18" s="69"/>
      <c r="N18" s="232"/>
      <c r="O18" s="22">
        <f>SUM(O19:O24)</f>
        <v>6578650</v>
      </c>
      <c r="P18" s="28"/>
      <c r="Q18" s="235"/>
      <c r="R18" s="22">
        <f>SUM(R19:R24)</f>
        <v>9134800</v>
      </c>
      <c r="S18" s="235"/>
      <c r="T18" s="237"/>
      <c r="U18" s="266">
        <f t="shared" si="0"/>
        <v>-2556150</v>
      </c>
      <c r="V18" s="234"/>
    </row>
    <row r="19" spans="1:22" ht="15.95" customHeight="1" outlineLevel="1">
      <c r="A19" s="66"/>
      <c r="C19" s="16"/>
      <c r="D19" s="16"/>
      <c r="F19" t="s">
        <v>184</v>
      </c>
      <c r="G19" s="10"/>
      <c r="H19" s="10"/>
      <c r="J19" s="10"/>
      <c r="K19" s="10"/>
      <c r="L19" s="10"/>
      <c r="M19" s="69"/>
      <c r="N19" s="232"/>
      <c r="O19" s="22">
        <v>0</v>
      </c>
      <c r="P19" s="28"/>
      <c r="Q19" s="235"/>
      <c r="R19" s="22">
        <v>180000</v>
      </c>
      <c r="S19" s="235"/>
      <c r="T19" s="237"/>
      <c r="U19" s="266">
        <f t="shared" si="0"/>
        <v>-180000</v>
      </c>
      <c r="V19" s="234"/>
    </row>
    <row r="20" spans="1:22" ht="15.95" customHeight="1" outlineLevel="1">
      <c r="A20" s="66"/>
      <c r="C20" s="16"/>
      <c r="D20" s="16"/>
      <c r="F20" s="325" t="s">
        <v>159</v>
      </c>
      <c r="G20" s="325"/>
      <c r="H20" s="325"/>
      <c r="I20" s="325"/>
      <c r="J20" s="325"/>
      <c r="K20" s="325"/>
      <c r="L20" s="325"/>
      <c r="M20" s="326"/>
      <c r="N20" s="232"/>
      <c r="O20" s="22">
        <v>0</v>
      </c>
      <c r="P20" s="28"/>
      <c r="Q20" s="235"/>
      <c r="R20" s="22">
        <v>2040000</v>
      </c>
      <c r="S20" s="235"/>
      <c r="T20" s="237"/>
      <c r="U20" s="266">
        <f t="shared" si="0"/>
        <v>-2040000</v>
      </c>
      <c r="V20" s="234"/>
    </row>
    <row r="21" spans="1:22" ht="15.95" customHeight="1" outlineLevel="1">
      <c r="A21" s="66"/>
      <c r="C21" s="16"/>
      <c r="D21" s="16"/>
      <c r="F21" s="14" t="s">
        <v>83</v>
      </c>
      <c r="G21" s="80"/>
      <c r="H21" s="80"/>
      <c r="I21" s="80"/>
      <c r="J21" s="80"/>
      <c r="K21" s="80"/>
      <c r="L21" s="80"/>
      <c r="M21" s="79"/>
      <c r="N21" s="232"/>
      <c r="O21" s="22">
        <v>2905000</v>
      </c>
      <c r="P21" s="28"/>
      <c r="Q21" s="235"/>
      <c r="R21" s="22">
        <v>525000</v>
      </c>
      <c r="S21" s="235"/>
      <c r="T21" s="237"/>
      <c r="U21" s="266">
        <f t="shared" si="0"/>
        <v>2380000</v>
      </c>
      <c r="V21" s="234"/>
    </row>
    <row r="22" spans="1:22" ht="15.95" customHeight="1" outlineLevel="1">
      <c r="A22" s="66"/>
      <c r="C22" s="16"/>
      <c r="D22" s="16"/>
      <c r="E22" s="80"/>
      <c r="F22" s="10" t="s">
        <v>160</v>
      </c>
      <c r="G22" s="10"/>
      <c r="H22" s="80"/>
      <c r="I22" s="80"/>
      <c r="J22" s="80"/>
      <c r="K22" s="80"/>
      <c r="L22" s="80"/>
      <c r="M22" s="79"/>
      <c r="N22" s="232"/>
      <c r="O22" s="22">
        <v>3056000</v>
      </c>
      <c r="P22" s="28"/>
      <c r="Q22" s="235"/>
      <c r="R22" s="22">
        <v>943800</v>
      </c>
      <c r="S22" s="235"/>
      <c r="T22" s="237"/>
      <c r="U22" s="266">
        <f t="shared" si="0"/>
        <v>2112200</v>
      </c>
      <c r="V22" s="234"/>
    </row>
    <row r="23" spans="1:22" ht="15.95" customHeight="1" outlineLevel="1">
      <c r="A23" s="66"/>
      <c r="C23" s="16"/>
      <c r="D23" s="16"/>
      <c r="E23" s="80"/>
      <c r="F23" t="s">
        <v>185</v>
      </c>
      <c r="H23" s="80"/>
      <c r="I23" s="80"/>
      <c r="J23" s="80"/>
      <c r="K23" s="80"/>
      <c r="L23" s="80"/>
      <c r="M23" s="79"/>
      <c r="N23" s="232"/>
      <c r="O23" s="22">
        <v>617650</v>
      </c>
      <c r="P23" s="28"/>
      <c r="Q23" s="235"/>
      <c r="R23" s="22">
        <v>4446000</v>
      </c>
      <c r="S23" s="235"/>
      <c r="T23" s="237"/>
      <c r="U23" s="266">
        <f t="shared" si="0"/>
        <v>-3828350</v>
      </c>
      <c r="V23" s="234"/>
    </row>
    <row r="24" spans="1:22" ht="15.95" customHeight="1" outlineLevel="1">
      <c r="A24" s="66"/>
      <c r="C24" s="16"/>
      <c r="D24" s="16"/>
      <c r="E24" s="80"/>
      <c r="F24" t="s">
        <v>294</v>
      </c>
      <c r="H24" s="80"/>
      <c r="I24" s="80"/>
      <c r="J24" s="80"/>
      <c r="K24" s="80"/>
      <c r="L24" s="80"/>
      <c r="M24" s="79"/>
      <c r="N24" s="232"/>
      <c r="O24" s="22">
        <v>0</v>
      </c>
      <c r="P24" s="28"/>
      <c r="Q24" s="235"/>
      <c r="R24" s="22">
        <v>1000000</v>
      </c>
      <c r="S24" s="235"/>
      <c r="T24" s="237"/>
      <c r="U24" s="266">
        <f>O24-R24</f>
        <v>-1000000</v>
      </c>
      <c r="V24" s="234"/>
    </row>
    <row r="25" spans="1:22" ht="15.95" customHeight="1">
      <c r="A25" s="66"/>
      <c r="C25" s="16"/>
      <c r="D25" s="16" t="s">
        <v>84</v>
      </c>
      <c r="E25" s="10" t="s">
        <v>148</v>
      </c>
      <c r="G25" s="10"/>
      <c r="H25" s="10"/>
      <c r="J25" s="10"/>
      <c r="K25" s="10"/>
      <c r="L25" s="10"/>
      <c r="M25" s="69"/>
      <c r="N25" s="232"/>
      <c r="O25" s="22">
        <f>SUM(O26:O33)</f>
        <v>306467000</v>
      </c>
      <c r="P25" s="28"/>
      <c r="Q25" s="235"/>
      <c r="R25" s="22">
        <f>SUM(R26:R33)</f>
        <v>295658702</v>
      </c>
      <c r="S25" s="235"/>
      <c r="T25" s="237"/>
      <c r="U25" s="266">
        <f t="shared" si="0"/>
        <v>10808298</v>
      </c>
      <c r="V25" s="234"/>
    </row>
    <row r="26" spans="1:22" ht="15.95" customHeight="1" outlineLevel="1">
      <c r="A26" s="66"/>
      <c r="C26" s="16"/>
      <c r="D26" s="16"/>
      <c r="F26" t="s">
        <v>428</v>
      </c>
      <c r="G26" s="10"/>
      <c r="H26" s="10"/>
      <c r="J26" s="10"/>
      <c r="K26" s="10"/>
      <c r="L26" s="10"/>
      <c r="M26" s="69"/>
      <c r="N26" s="232"/>
      <c r="O26" s="22">
        <v>1900000</v>
      </c>
      <c r="P26" s="28"/>
      <c r="Q26" s="235"/>
      <c r="R26" s="22">
        <v>1900000</v>
      </c>
      <c r="S26" s="235"/>
      <c r="T26" s="237"/>
      <c r="U26" s="266">
        <f t="shared" si="0"/>
        <v>0</v>
      </c>
      <c r="V26" s="234"/>
    </row>
    <row r="27" spans="1:22" ht="15.95" customHeight="1" outlineLevel="1">
      <c r="A27" s="66"/>
      <c r="C27" s="16"/>
      <c r="D27" s="16"/>
      <c r="F27" t="s">
        <v>429</v>
      </c>
      <c r="G27" s="10"/>
      <c r="H27" s="10"/>
      <c r="J27" s="10"/>
      <c r="K27" s="10"/>
      <c r="L27" s="10"/>
      <c r="M27" s="69"/>
      <c r="N27" s="232"/>
      <c r="O27" s="22">
        <v>100000</v>
      </c>
      <c r="P27" s="28"/>
      <c r="Q27" s="235"/>
      <c r="R27" s="22">
        <v>100000</v>
      </c>
      <c r="S27" s="235"/>
      <c r="T27" s="237"/>
      <c r="U27" s="266">
        <f t="shared" si="0"/>
        <v>0</v>
      </c>
      <c r="V27" s="234"/>
    </row>
    <row r="28" spans="1:22" ht="15.95" customHeight="1" outlineLevel="1">
      <c r="A28" s="66"/>
      <c r="C28" s="16"/>
      <c r="D28" s="16"/>
      <c r="F28" t="s">
        <v>430</v>
      </c>
      <c r="G28" s="10"/>
      <c r="H28" s="10"/>
      <c r="J28" s="10"/>
      <c r="K28" s="10"/>
      <c r="L28" s="10"/>
      <c r="M28" s="69"/>
      <c r="N28" s="232"/>
      <c r="O28" s="22">
        <v>2160000</v>
      </c>
      <c r="P28" s="28"/>
      <c r="Q28" s="235"/>
      <c r="R28" s="22">
        <v>1900000</v>
      </c>
      <c r="S28" s="235"/>
      <c r="T28" s="237"/>
      <c r="U28" s="266">
        <f t="shared" si="0"/>
        <v>260000</v>
      </c>
      <c r="V28" s="234"/>
    </row>
    <row r="29" spans="1:22" ht="15.95" customHeight="1" outlineLevel="1">
      <c r="A29" s="66"/>
      <c r="C29" s="16"/>
      <c r="D29" s="16"/>
      <c r="F29" t="s">
        <v>431</v>
      </c>
      <c r="G29" s="10"/>
      <c r="H29" s="10"/>
      <c r="J29" s="10"/>
      <c r="K29" s="10"/>
      <c r="L29" s="10"/>
      <c r="M29" s="69"/>
      <c r="N29" s="232"/>
      <c r="O29" s="22">
        <v>38000</v>
      </c>
      <c r="P29" s="28"/>
      <c r="Q29" s="235"/>
      <c r="R29" s="22">
        <v>0</v>
      </c>
      <c r="S29" s="235"/>
      <c r="T29" s="237"/>
      <c r="U29" s="266">
        <f t="shared" si="0"/>
        <v>38000</v>
      </c>
      <c r="V29" s="234"/>
    </row>
    <row r="30" spans="1:22" ht="15.95" customHeight="1" outlineLevel="1">
      <c r="A30" s="66"/>
      <c r="C30" s="16"/>
      <c r="D30" s="16"/>
      <c r="F30" s="10" t="s">
        <v>131</v>
      </c>
      <c r="G30" s="10"/>
      <c r="H30" s="10"/>
      <c r="J30" s="10"/>
      <c r="K30" s="10"/>
      <c r="L30" s="10"/>
      <c r="M30" s="69"/>
      <c r="N30" s="232"/>
      <c r="O30" s="22">
        <v>273764000</v>
      </c>
      <c r="P30" s="28"/>
      <c r="Q30" s="235"/>
      <c r="R30" s="22">
        <v>260813656</v>
      </c>
      <c r="S30" s="235"/>
      <c r="T30" s="237"/>
      <c r="U30" s="266">
        <f t="shared" si="0"/>
        <v>12950344</v>
      </c>
      <c r="V30" s="234"/>
    </row>
    <row r="31" spans="1:22" ht="15.95" customHeight="1" outlineLevel="1">
      <c r="A31" s="66"/>
      <c r="C31" s="16"/>
      <c r="D31" s="16"/>
      <c r="F31" s="10" t="s">
        <v>132</v>
      </c>
      <c r="G31" s="10"/>
      <c r="H31" s="10"/>
      <c r="J31" s="10"/>
      <c r="K31" s="10"/>
      <c r="L31" s="10"/>
      <c r="M31" s="69"/>
      <c r="N31" s="232"/>
      <c r="O31" s="22">
        <v>23505000</v>
      </c>
      <c r="P31" s="28"/>
      <c r="Q31" s="235"/>
      <c r="R31" s="22">
        <v>24592000</v>
      </c>
      <c r="S31" s="235"/>
      <c r="T31" s="237"/>
      <c r="U31" s="266">
        <f t="shared" si="0"/>
        <v>-1087000</v>
      </c>
      <c r="V31" s="234"/>
    </row>
    <row r="32" spans="1:22" ht="15.95" customHeight="1" outlineLevel="1">
      <c r="A32" s="66"/>
      <c r="C32" s="16"/>
      <c r="D32" s="16"/>
      <c r="F32" t="s">
        <v>161</v>
      </c>
      <c r="M32" s="11"/>
      <c r="N32" s="232"/>
      <c r="O32" s="22">
        <v>5000000</v>
      </c>
      <c r="P32" s="28"/>
      <c r="Q32" s="235"/>
      <c r="R32" s="22">
        <v>6353046</v>
      </c>
      <c r="S32" s="235"/>
      <c r="T32" s="237"/>
      <c r="U32" s="266">
        <f t="shared" si="0"/>
        <v>-1353046</v>
      </c>
      <c r="V32" s="234"/>
    </row>
    <row r="33" spans="1:26" ht="15.95" customHeight="1" outlineLevel="1">
      <c r="A33" s="66"/>
      <c r="C33" s="16"/>
      <c r="D33" s="16"/>
      <c r="F33" t="s">
        <v>187</v>
      </c>
      <c r="M33" s="11"/>
      <c r="N33" s="232"/>
      <c r="O33" s="22">
        <v>0</v>
      </c>
      <c r="P33" s="28"/>
      <c r="Q33" s="235"/>
      <c r="R33" s="22">
        <v>0</v>
      </c>
      <c r="S33" s="235"/>
      <c r="T33" s="237"/>
      <c r="U33" s="266">
        <f t="shared" si="0"/>
        <v>0</v>
      </c>
      <c r="V33" s="234"/>
    </row>
    <row r="34" spans="1:26" ht="15.75" customHeight="1">
      <c r="A34" s="66"/>
      <c r="C34" s="16"/>
      <c r="D34" s="16" t="s">
        <v>156</v>
      </c>
      <c r="E34" t="s">
        <v>149</v>
      </c>
      <c r="G34" s="12"/>
      <c r="H34" s="12"/>
      <c r="J34" s="12"/>
      <c r="K34" s="12"/>
      <c r="L34" s="12"/>
      <c r="M34" s="13"/>
      <c r="N34" s="232"/>
      <c r="O34" s="22">
        <f>O35</f>
        <v>176000</v>
      </c>
      <c r="P34" s="28"/>
      <c r="Q34" s="235"/>
      <c r="R34" s="22">
        <f>R35</f>
        <v>286000</v>
      </c>
      <c r="S34" s="22"/>
      <c r="T34" s="237"/>
      <c r="U34" s="266">
        <f t="shared" si="0"/>
        <v>-110000</v>
      </c>
      <c r="V34" s="28"/>
    </row>
    <row r="35" spans="1:26" ht="15.75" customHeight="1">
      <c r="A35" s="66"/>
      <c r="C35" s="16"/>
      <c r="D35" s="16"/>
      <c r="F35" t="s">
        <v>188</v>
      </c>
      <c r="G35" s="12"/>
      <c r="H35" s="12"/>
      <c r="J35" s="12"/>
      <c r="K35" s="12"/>
      <c r="L35" s="12"/>
      <c r="M35" s="13"/>
      <c r="N35" s="232"/>
      <c r="O35" s="22">
        <v>176000</v>
      </c>
      <c r="P35" s="28"/>
      <c r="Q35" s="235"/>
      <c r="R35" s="22">
        <v>286000</v>
      </c>
      <c r="S35" s="22"/>
      <c r="T35" s="237"/>
      <c r="U35" s="266">
        <f t="shared" si="0"/>
        <v>-110000</v>
      </c>
      <c r="V35" s="28"/>
    </row>
    <row r="36" spans="1:26" ht="15.95" customHeight="1">
      <c r="A36" s="66"/>
      <c r="D36" s="16" t="s">
        <v>157</v>
      </c>
      <c r="E36" t="s">
        <v>150</v>
      </c>
      <c r="H36" s="12"/>
      <c r="J36" s="12"/>
      <c r="K36" s="12"/>
      <c r="L36" s="12"/>
      <c r="M36" s="13"/>
      <c r="N36" s="232"/>
      <c r="O36" s="22">
        <f>SUM(O37:O38)</f>
        <v>300000</v>
      </c>
      <c r="P36" s="28"/>
      <c r="Q36" s="235"/>
      <c r="R36" s="22">
        <f>SUM(R37:R38)</f>
        <v>11402000</v>
      </c>
      <c r="S36" s="22"/>
      <c r="T36" s="237"/>
      <c r="U36" s="266">
        <f t="shared" si="0"/>
        <v>-11102000</v>
      </c>
      <c r="V36" s="28"/>
    </row>
    <row r="37" spans="1:26" ht="15.95" customHeight="1" outlineLevel="1">
      <c r="A37" s="66"/>
      <c r="D37" s="16"/>
      <c r="F37" t="s">
        <v>189</v>
      </c>
      <c r="H37" s="12"/>
      <c r="J37" s="12"/>
      <c r="K37" s="12"/>
      <c r="L37" s="12"/>
      <c r="M37" s="13"/>
      <c r="N37" s="232"/>
      <c r="O37" s="22">
        <v>300000</v>
      </c>
      <c r="P37" s="28"/>
      <c r="Q37" s="235"/>
      <c r="R37" s="22">
        <v>3530000</v>
      </c>
      <c r="S37" s="22"/>
      <c r="T37" s="237"/>
      <c r="U37" s="266">
        <f t="shared" si="0"/>
        <v>-3230000</v>
      </c>
      <c r="V37" s="28"/>
    </row>
    <row r="38" spans="1:26" ht="15.95" customHeight="1" outlineLevel="1">
      <c r="A38" s="66"/>
      <c r="D38" s="16"/>
      <c r="F38" t="s">
        <v>295</v>
      </c>
      <c r="H38" s="12"/>
      <c r="J38" s="12"/>
      <c r="K38" s="12"/>
      <c r="L38" s="12"/>
      <c r="M38" s="13"/>
      <c r="N38" s="232"/>
      <c r="O38" s="22">
        <v>0</v>
      </c>
      <c r="P38" s="28"/>
      <c r="Q38" s="235"/>
      <c r="R38" s="22">
        <v>7872000</v>
      </c>
      <c r="S38" s="22"/>
      <c r="T38" s="237"/>
      <c r="U38" s="266">
        <f t="shared" si="0"/>
        <v>-7872000</v>
      </c>
      <c r="V38" s="28"/>
    </row>
    <row r="39" spans="1:26" ht="15.95" customHeight="1">
      <c r="A39" s="66"/>
      <c r="D39" t="s">
        <v>158</v>
      </c>
      <c r="E39" t="s">
        <v>93</v>
      </c>
      <c r="H39" s="12"/>
      <c r="J39" s="12"/>
      <c r="K39" s="12"/>
      <c r="L39" s="12"/>
      <c r="M39" s="13"/>
      <c r="N39" s="232"/>
      <c r="O39" s="22">
        <f>SUM(O40:O41)</f>
        <v>0</v>
      </c>
      <c r="P39" s="28"/>
      <c r="Q39" s="235"/>
      <c r="R39" s="22">
        <f>SUM(R40:R41)</f>
        <v>0</v>
      </c>
      <c r="S39" s="22"/>
      <c r="T39" s="237"/>
      <c r="U39" s="266">
        <f t="shared" si="0"/>
        <v>0</v>
      </c>
      <c r="V39" s="28"/>
    </row>
    <row r="40" spans="1:26" ht="15.95" customHeight="1" outlineLevel="1">
      <c r="A40" s="66"/>
      <c r="D40" s="16"/>
      <c r="F40" t="s">
        <v>81</v>
      </c>
      <c r="H40" s="12"/>
      <c r="J40" s="12"/>
      <c r="K40" s="12"/>
      <c r="L40" s="12"/>
      <c r="M40" s="13"/>
      <c r="N40" s="232"/>
      <c r="O40" s="22">
        <v>0</v>
      </c>
      <c r="P40" s="28"/>
      <c r="Q40" s="235"/>
      <c r="R40" s="22">
        <v>0</v>
      </c>
      <c r="S40" s="22"/>
      <c r="T40" s="237"/>
      <c r="U40" s="266">
        <f t="shared" si="0"/>
        <v>0</v>
      </c>
      <c r="V40" s="28"/>
    </row>
    <row r="41" spans="1:26" ht="15.95" customHeight="1" outlineLevel="1">
      <c r="A41" s="66"/>
      <c r="D41" s="16"/>
      <c r="F41" t="s">
        <v>162</v>
      </c>
      <c r="H41" s="12"/>
      <c r="J41" s="12"/>
      <c r="K41" s="12"/>
      <c r="L41" s="12"/>
      <c r="M41" s="13"/>
      <c r="N41" s="232"/>
      <c r="O41" s="22">
        <v>0</v>
      </c>
      <c r="P41" s="28"/>
      <c r="Q41" s="235"/>
      <c r="R41" s="22">
        <v>0</v>
      </c>
      <c r="S41" s="22"/>
      <c r="T41" s="237"/>
      <c r="U41" s="267">
        <f t="shared" si="0"/>
        <v>0</v>
      </c>
      <c r="V41" s="28"/>
    </row>
    <row r="42" spans="1:26" ht="15.95" customHeight="1">
      <c r="A42" s="74"/>
      <c r="B42" s="75"/>
      <c r="C42" s="75"/>
      <c r="D42" s="75" t="s">
        <v>44</v>
      </c>
      <c r="E42" s="75"/>
      <c r="F42" s="211"/>
      <c r="G42" s="211"/>
      <c r="H42" s="211"/>
      <c r="I42" s="211"/>
      <c r="J42" s="211"/>
      <c r="K42" s="211"/>
      <c r="L42" s="211"/>
      <c r="M42" s="212"/>
      <c r="N42" s="242"/>
      <c r="O42" s="30">
        <f>O10+O16+O18+O25+O34+O36+O39+O12</f>
        <v>323729650</v>
      </c>
      <c r="P42" s="31"/>
      <c r="Q42" s="244"/>
      <c r="R42" s="30">
        <f>R10+R16+R18+R25+R34+R36+R39+R12</f>
        <v>330017502</v>
      </c>
      <c r="S42" s="30"/>
      <c r="T42" s="247"/>
      <c r="U42" s="268">
        <f>O42-R42</f>
        <v>-6287852</v>
      </c>
      <c r="V42" s="31"/>
    </row>
    <row r="43" spans="1:26" ht="15.95" customHeight="1">
      <c r="A43" s="213"/>
      <c r="B43" s="217"/>
      <c r="C43" s="270" t="s">
        <v>45</v>
      </c>
      <c r="D43" s="271" t="s">
        <v>46</v>
      </c>
      <c r="E43" s="214"/>
      <c r="F43" s="214"/>
      <c r="G43" s="214"/>
      <c r="H43" s="214"/>
      <c r="I43" s="214"/>
      <c r="J43" s="214"/>
      <c r="K43" s="214"/>
      <c r="L43" s="214"/>
      <c r="M43" s="272"/>
      <c r="N43" s="273"/>
      <c r="O43" s="42"/>
      <c r="P43" s="43"/>
      <c r="Q43" s="274"/>
      <c r="R43" s="42"/>
      <c r="S43" s="42"/>
      <c r="T43" s="275"/>
      <c r="U43" s="42"/>
      <c r="V43" s="43"/>
      <c r="X43" s="179" t="s">
        <v>468</v>
      </c>
      <c r="Y43" t="s">
        <v>469</v>
      </c>
      <c r="Z43" t="s">
        <v>470</v>
      </c>
    </row>
    <row r="44" spans="1:26" ht="15.95" customHeight="1">
      <c r="A44" s="66"/>
      <c r="D44" t="s">
        <v>47</v>
      </c>
      <c r="E44" t="s">
        <v>48</v>
      </c>
      <c r="M44" s="11"/>
      <c r="N44" s="232"/>
      <c r="O44" s="22">
        <f>SUM(O45:O70)</f>
        <v>365535399</v>
      </c>
      <c r="P44" s="28"/>
      <c r="Q44" s="235"/>
      <c r="R44" s="22">
        <f>SUM(R45:R70)</f>
        <v>332399785</v>
      </c>
      <c r="S44" s="22"/>
      <c r="T44" s="237"/>
      <c r="U44" s="22">
        <f t="shared" si="0"/>
        <v>33135614</v>
      </c>
      <c r="V44" s="28"/>
      <c r="X44" s="179">
        <f>SUM(X45:X70)</f>
        <v>336746172</v>
      </c>
      <c r="Y44" s="179">
        <f>SUM(Y45:Y70)</f>
        <v>28789227</v>
      </c>
      <c r="Z44" s="182"/>
    </row>
    <row r="45" spans="1:26" ht="15.95" customHeight="1" outlineLevel="1">
      <c r="A45" s="66"/>
      <c r="E45" s="80"/>
      <c r="F45" t="s">
        <v>191</v>
      </c>
      <c r="G45" s="80"/>
      <c r="H45" s="80"/>
      <c r="I45" s="80"/>
      <c r="J45" s="80"/>
      <c r="K45" s="80"/>
      <c r="L45" s="80"/>
      <c r="M45" s="79"/>
      <c r="N45" s="232"/>
      <c r="O45" s="22">
        <f>X45+Y45</f>
        <v>14988335</v>
      </c>
      <c r="P45" s="28"/>
      <c r="Q45" s="235"/>
      <c r="R45" s="22">
        <v>11369435</v>
      </c>
      <c r="S45" s="22"/>
      <c r="T45" s="237"/>
      <c r="U45" s="22">
        <f t="shared" si="0"/>
        <v>3618900</v>
      </c>
      <c r="V45" s="28"/>
      <c r="X45" s="179">
        <v>14160710</v>
      </c>
      <c r="Y45" s="177">
        <v>827625</v>
      </c>
      <c r="Z45" s="182"/>
    </row>
    <row r="46" spans="1:26" ht="15.95" customHeight="1" outlineLevel="1">
      <c r="A46" s="66"/>
      <c r="E46" s="80"/>
      <c r="F46" t="s">
        <v>461</v>
      </c>
      <c r="G46" s="80"/>
      <c r="H46" s="80"/>
      <c r="I46" s="80"/>
      <c r="J46" s="80"/>
      <c r="K46" s="80"/>
      <c r="L46" s="80"/>
      <c r="M46" s="79"/>
      <c r="N46" s="232"/>
      <c r="O46" s="22">
        <f t="shared" ref="O46:O70" si="1">X46+Y46</f>
        <v>8172750</v>
      </c>
      <c r="P46" s="28"/>
      <c r="Q46" s="235"/>
      <c r="R46" s="22">
        <v>7259400</v>
      </c>
      <c r="S46" s="22"/>
      <c r="T46" s="237"/>
      <c r="U46" s="22">
        <f t="shared" si="0"/>
        <v>913350</v>
      </c>
      <c r="V46" s="28"/>
      <c r="X46" s="179">
        <v>7567500</v>
      </c>
      <c r="Y46" s="177">
        <v>605250</v>
      </c>
      <c r="Z46" s="182"/>
    </row>
    <row r="47" spans="1:26" ht="15.95" customHeight="1" outlineLevel="1">
      <c r="A47" s="66"/>
      <c r="F47" t="s">
        <v>137</v>
      </c>
      <c r="G47" s="10"/>
      <c r="H47" s="10"/>
      <c r="I47" s="10"/>
      <c r="J47" s="10"/>
      <c r="K47" s="10"/>
      <c r="L47" s="10"/>
      <c r="M47" s="69"/>
      <c r="N47" s="232"/>
      <c r="O47" s="22">
        <f t="shared" si="1"/>
        <v>812960</v>
      </c>
      <c r="P47" s="28"/>
      <c r="Q47" s="235"/>
      <c r="R47" s="22">
        <v>465960</v>
      </c>
      <c r="S47" s="22"/>
      <c r="T47" s="237"/>
      <c r="U47" s="22">
        <f t="shared" si="0"/>
        <v>347000</v>
      </c>
      <c r="V47" s="28"/>
      <c r="X47" s="179">
        <v>474960</v>
      </c>
      <c r="Y47" s="177">
        <v>338000</v>
      </c>
      <c r="Z47" s="182"/>
    </row>
    <row r="48" spans="1:26" ht="15.95" customHeight="1" outlineLevel="1">
      <c r="A48" s="66"/>
      <c r="F48" t="s">
        <v>75</v>
      </c>
      <c r="G48" s="10"/>
      <c r="H48" s="12"/>
      <c r="I48" s="12"/>
      <c r="J48" s="12"/>
      <c r="K48" s="12"/>
      <c r="L48" s="12"/>
      <c r="M48" s="13"/>
      <c r="N48" s="232"/>
      <c r="O48" s="22">
        <f t="shared" si="1"/>
        <v>631600</v>
      </c>
      <c r="P48" s="28"/>
      <c r="Q48" s="235"/>
      <c r="R48" s="22">
        <v>203600</v>
      </c>
      <c r="S48" s="22"/>
      <c r="T48" s="237"/>
      <c r="U48" s="266">
        <f>O48-R48</f>
        <v>428000</v>
      </c>
      <c r="V48" s="28"/>
      <c r="X48" s="179">
        <v>631600</v>
      </c>
      <c r="Y48" s="177"/>
      <c r="Z48" s="182"/>
    </row>
    <row r="49" spans="1:26" ht="15.95" customHeight="1" outlineLevel="1">
      <c r="A49" s="66"/>
      <c r="F49" s="327" t="s">
        <v>49</v>
      </c>
      <c r="G49" s="325"/>
      <c r="H49" s="325"/>
      <c r="I49" s="325"/>
      <c r="J49" s="325"/>
      <c r="K49" s="325"/>
      <c r="L49" s="325"/>
      <c r="M49" s="326"/>
      <c r="N49" s="232"/>
      <c r="O49" s="22">
        <f t="shared" si="1"/>
        <v>101063810</v>
      </c>
      <c r="P49" s="28"/>
      <c r="Q49" s="235"/>
      <c r="R49" s="22">
        <v>78582810</v>
      </c>
      <c r="S49" s="22"/>
      <c r="T49" s="237"/>
      <c r="U49" s="266">
        <f t="shared" ref="U49:U70" si="2">O49-R49</f>
        <v>22481000</v>
      </c>
      <c r="V49" s="28"/>
      <c r="X49" s="179">
        <v>101063810</v>
      </c>
      <c r="Y49" s="177">
        <v>0</v>
      </c>
      <c r="Z49" s="182"/>
    </row>
    <row r="50" spans="1:26" ht="15.95" customHeight="1" outlineLevel="1">
      <c r="A50" s="66"/>
      <c r="F50" t="s">
        <v>53</v>
      </c>
      <c r="G50" s="10"/>
      <c r="H50" s="12"/>
      <c r="I50" s="12"/>
      <c r="J50" s="12"/>
      <c r="K50" s="12"/>
      <c r="L50" s="12"/>
      <c r="M50" s="13"/>
      <c r="N50" s="232"/>
      <c r="O50" s="22">
        <f t="shared" si="1"/>
        <v>10426598</v>
      </c>
      <c r="P50" s="28"/>
      <c r="Q50" s="235"/>
      <c r="R50" s="22">
        <v>5614598</v>
      </c>
      <c r="S50" s="22"/>
      <c r="T50" s="237"/>
      <c r="U50" s="266">
        <f t="shared" si="2"/>
        <v>4812000</v>
      </c>
      <c r="V50" s="28"/>
      <c r="X50" s="179">
        <v>10336598</v>
      </c>
      <c r="Y50" s="177">
        <v>90000</v>
      </c>
      <c r="Z50" s="182"/>
    </row>
    <row r="51" spans="1:26" ht="15.95" customHeight="1" outlineLevel="1">
      <c r="A51" s="66"/>
      <c r="F51" t="s">
        <v>97</v>
      </c>
      <c r="G51" s="10"/>
      <c r="H51" s="10"/>
      <c r="I51" s="10"/>
      <c r="J51" s="10"/>
      <c r="K51" s="10"/>
      <c r="L51" s="10"/>
      <c r="M51" s="10"/>
      <c r="N51" s="232"/>
      <c r="O51" s="22">
        <f t="shared" si="1"/>
        <v>20801624</v>
      </c>
      <c r="P51" s="28"/>
      <c r="Q51" s="235"/>
      <c r="R51" s="22">
        <v>24261110</v>
      </c>
      <c r="S51" s="22"/>
      <c r="T51" s="237"/>
      <c r="U51" s="266">
        <f t="shared" si="2"/>
        <v>-3459486</v>
      </c>
      <c r="V51" s="28"/>
      <c r="X51" s="179">
        <v>217272</v>
      </c>
      <c r="Y51" s="177">
        <v>20584352</v>
      </c>
      <c r="Z51" s="182"/>
    </row>
    <row r="52" spans="1:26" ht="15.95" customHeight="1" outlineLevel="1">
      <c r="A52" s="66"/>
      <c r="F52" t="s">
        <v>166</v>
      </c>
      <c r="M52" s="11"/>
      <c r="N52" s="232"/>
      <c r="O52" s="22">
        <f t="shared" si="1"/>
        <v>100000</v>
      </c>
      <c r="P52" s="28"/>
      <c r="Q52" s="235"/>
      <c r="R52" s="22">
        <v>100000</v>
      </c>
      <c r="S52" s="22"/>
      <c r="T52" s="237"/>
      <c r="U52" s="266">
        <f t="shared" si="2"/>
        <v>0</v>
      </c>
      <c r="V52" s="28"/>
      <c r="X52" s="179">
        <v>100000</v>
      </c>
      <c r="Y52" s="177">
        <v>0</v>
      </c>
      <c r="Z52" s="182"/>
    </row>
    <row r="53" spans="1:26" ht="15.95" customHeight="1" outlineLevel="1">
      <c r="A53" s="66"/>
      <c r="F53" t="s">
        <v>52</v>
      </c>
      <c r="N53" s="232"/>
      <c r="O53" s="22">
        <f t="shared" si="1"/>
        <v>7670352</v>
      </c>
      <c r="P53" s="28"/>
      <c r="Q53" s="235"/>
      <c r="R53" s="22">
        <v>1949352</v>
      </c>
      <c r="S53" s="22"/>
      <c r="T53" s="237"/>
      <c r="U53" s="266">
        <f t="shared" si="2"/>
        <v>5721000</v>
      </c>
      <c r="V53" s="28"/>
      <c r="X53" s="179">
        <v>7670352</v>
      </c>
      <c r="Y53" s="177">
        <v>0</v>
      </c>
      <c r="Z53" s="182"/>
    </row>
    <row r="54" spans="1:26" ht="15.95" customHeight="1" outlineLevel="1">
      <c r="A54" s="66"/>
      <c r="F54" t="s">
        <v>76</v>
      </c>
      <c r="N54" s="232"/>
      <c r="O54" s="22">
        <f t="shared" si="1"/>
        <v>480000</v>
      </c>
      <c r="P54" s="28"/>
      <c r="Q54" s="235"/>
      <c r="R54" s="22">
        <v>846000</v>
      </c>
      <c r="S54" s="22"/>
      <c r="T54" s="237"/>
      <c r="U54" s="266">
        <f t="shared" si="2"/>
        <v>-366000</v>
      </c>
      <c r="V54" s="28"/>
      <c r="X54" s="179">
        <v>80000</v>
      </c>
      <c r="Y54" s="177">
        <v>400000</v>
      </c>
      <c r="Z54" s="182"/>
    </row>
    <row r="55" spans="1:26" ht="15.95" customHeight="1" outlineLevel="1">
      <c r="A55" s="66"/>
      <c r="F55" t="s">
        <v>54</v>
      </c>
      <c r="N55" s="232"/>
      <c r="O55" s="22">
        <f t="shared" si="1"/>
        <v>2929000</v>
      </c>
      <c r="P55" s="28"/>
      <c r="Q55" s="235"/>
      <c r="R55" s="22">
        <v>2879000</v>
      </c>
      <c r="S55" s="22"/>
      <c r="T55" s="237"/>
      <c r="U55" s="266">
        <f t="shared" si="2"/>
        <v>50000</v>
      </c>
      <c r="V55" s="28"/>
      <c r="X55" s="179">
        <v>2929000</v>
      </c>
      <c r="Y55" s="177"/>
      <c r="Z55" s="182"/>
    </row>
    <row r="56" spans="1:26" ht="15.95" customHeight="1" outlineLevel="1">
      <c r="A56" s="66"/>
      <c r="F56" t="s">
        <v>77</v>
      </c>
      <c r="N56" s="232"/>
      <c r="O56" s="22">
        <f t="shared" si="1"/>
        <v>516000</v>
      </c>
      <c r="P56" s="28"/>
      <c r="Q56" s="235"/>
      <c r="R56" s="22">
        <v>446000</v>
      </c>
      <c r="S56" s="22"/>
      <c r="T56" s="237"/>
      <c r="U56" s="266">
        <f t="shared" si="2"/>
        <v>70000</v>
      </c>
      <c r="V56" s="28"/>
      <c r="X56" s="179">
        <v>516000</v>
      </c>
      <c r="Y56" s="177"/>
      <c r="Z56" s="182"/>
    </row>
    <row r="57" spans="1:26" ht="15.95" customHeight="1" outlineLevel="1">
      <c r="A57" s="66"/>
      <c r="F57" t="s">
        <v>165</v>
      </c>
      <c r="N57" s="232"/>
      <c r="O57" s="22">
        <f t="shared" si="1"/>
        <v>1180000</v>
      </c>
      <c r="P57" s="28"/>
      <c r="Q57" s="235"/>
      <c r="R57" s="22">
        <v>1034000</v>
      </c>
      <c r="S57" s="22"/>
      <c r="T57" s="237"/>
      <c r="U57" s="266">
        <f t="shared" si="2"/>
        <v>146000</v>
      </c>
      <c r="V57" s="28"/>
      <c r="X57" s="179">
        <v>0</v>
      </c>
      <c r="Y57" s="177">
        <v>1180000</v>
      </c>
      <c r="Z57" s="182"/>
    </row>
    <row r="58" spans="1:26" ht="15.95" customHeight="1" outlineLevel="1">
      <c r="A58" s="66"/>
      <c r="F58" t="s">
        <v>78</v>
      </c>
      <c r="N58" s="232"/>
      <c r="O58" s="22">
        <f t="shared" si="1"/>
        <v>14627570</v>
      </c>
      <c r="P58" s="28"/>
      <c r="Q58" s="235"/>
      <c r="R58" s="22">
        <v>8700420</v>
      </c>
      <c r="S58" s="22"/>
      <c r="T58" s="237"/>
      <c r="U58" s="266">
        <f t="shared" si="2"/>
        <v>5927150</v>
      </c>
      <c r="V58" s="28"/>
      <c r="X58" s="179">
        <v>14627570</v>
      </c>
      <c r="Y58" s="177"/>
      <c r="Z58" s="182"/>
    </row>
    <row r="59" spans="1:26" ht="15.95" customHeight="1" outlineLevel="1">
      <c r="A59" s="66"/>
      <c r="F59" t="s">
        <v>79</v>
      </c>
      <c r="N59" s="232"/>
      <c r="O59" s="22">
        <f t="shared" si="1"/>
        <v>2156000</v>
      </c>
      <c r="P59" s="28"/>
      <c r="Q59" s="235"/>
      <c r="R59" s="22">
        <v>573000</v>
      </c>
      <c r="S59" s="22"/>
      <c r="T59" s="237"/>
      <c r="U59" s="266">
        <f t="shared" si="2"/>
        <v>1583000</v>
      </c>
      <c r="V59" s="28"/>
      <c r="X59" s="179">
        <v>2119000</v>
      </c>
      <c r="Y59" s="177">
        <v>37000</v>
      </c>
      <c r="Z59" s="182"/>
    </row>
    <row r="60" spans="1:26" ht="15.95" customHeight="1" outlineLevel="1">
      <c r="A60" s="66"/>
      <c r="F60" t="s">
        <v>192</v>
      </c>
      <c r="N60" s="232"/>
      <c r="O60" s="22">
        <f t="shared" si="1"/>
        <v>11609000</v>
      </c>
      <c r="P60" s="28"/>
      <c r="Q60" s="235"/>
      <c r="R60" s="22">
        <v>13854000</v>
      </c>
      <c r="S60" s="22"/>
      <c r="T60" s="237"/>
      <c r="U60" s="266">
        <f t="shared" si="2"/>
        <v>-2245000</v>
      </c>
      <c r="V60" s="28"/>
      <c r="X60" s="179">
        <v>11609000</v>
      </c>
      <c r="Y60" s="177"/>
      <c r="Z60" s="182"/>
    </row>
    <row r="61" spans="1:26" ht="15.95" customHeight="1" outlineLevel="1">
      <c r="A61" s="66"/>
      <c r="E61" s="78"/>
      <c r="F61" t="s">
        <v>80</v>
      </c>
      <c r="N61" s="232"/>
      <c r="O61" s="22">
        <f t="shared" si="1"/>
        <v>110000</v>
      </c>
      <c r="P61" s="28"/>
      <c r="Q61" s="235"/>
      <c r="R61" s="22">
        <v>10000</v>
      </c>
      <c r="S61" s="22"/>
      <c r="T61" s="237"/>
      <c r="U61" s="266">
        <f t="shared" si="2"/>
        <v>100000</v>
      </c>
      <c r="V61" s="28"/>
      <c r="X61" s="179">
        <v>100000</v>
      </c>
      <c r="Y61" s="177">
        <v>10000</v>
      </c>
      <c r="Z61" s="182"/>
    </row>
    <row r="62" spans="1:26" ht="15.95" customHeight="1" outlineLevel="1">
      <c r="A62" s="66"/>
      <c r="F62" t="s">
        <v>129</v>
      </c>
      <c r="N62" s="232"/>
      <c r="O62" s="22">
        <f t="shared" si="1"/>
        <v>6141600</v>
      </c>
      <c r="P62" s="28"/>
      <c r="Q62" s="235"/>
      <c r="R62" s="22">
        <v>2556600</v>
      </c>
      <c r="S62" s="22"/>
      <c r="T62" s="237"/>
      <c r="U62" s="266">
        <f t="shared" si="2"/>
        <v>3585000</v>
      </c>
      <c r="V62" s="28"/>
      <c r="X62" s="179">
        <v>6141600</v>
      </c>
      <c r="Y62" s="177">
        <v>0</v>
      </c>
      <c r="Z62" s="182"/>
    </row>
    <row r="63" spans="1:26" ht="15.95" customHeight="1" outlineLevel="1">
      <c r="A63" s="66"/>
      <c r="F63" t="s">
        <v>163</v>
      </c>
      <c r="N63" s="232"/>
      <c r="O63" s="22">
        <f t="shared" si="1"/>
        <v>390000</v>
      </c>
      <c r="P63" s="28"/>
      <c r="Q63" s="235"/>
      <c r="R63" s="22">
        <v>100000</v>
      </c>
      <c r="S63" s="22"/>
      <c r="T63" s="237"/>
      <c r="U63" s="266">
        <f t="shared" si="2"/>
        <v>290000</v>
      </c>
      <c r="V63" s="28"/>
      <c r="X63" s="179">
        <v>390000</v>
      </c>
      <c r="Y63" s="177"/>
      <c r="Z63" s="182"/>
    </row>
    <row r="64" spans="1:26" ht="15.95" customHeight="1" outlineLevel="1">
      <c r="A64" s="66"/>
      <c r="F64" t="s">
        <v>164</v>
      </c>
      <c r="N64" s="232"/>
      <c r="O64" s="22">
        <f t="shared" si="1"/>
        <v>3360000</v>
      </c>
      <c r="P64" s="28"/>
      <c r="Q64" s="235"/>
      <c r="R64" s="22">
        <v>3710000</v>
      </c>
      <c r="S64" s="22"/>
      <c r="T64" s="237"/>
      <c r="U64" s="266">
        <f t="shared" si="2"/>
        <v>-350000</v>
      </c>
      <c r="V64" s="28"/>
      <c r="X64" s="179">
        <v>3360000</v>
      </c>
      <c r="Y64" s="177"/>
      <c r="Z64" s="182"/>
    </row>
    <row r="65" spans="1:26" ht="15.95" customHeight="1" outlineLevel="1">
      <c r="A65" s="66"/>
      <c r="F65" t="s">
        <v>130</v>
      </c>
      <c r="G65" s="10"/>
      <c r="H65" s="70"/>
      <c r="I65" s="70"/>
      <c r="J65" s="70"/>
      <c r="K65" s="70"/>
      <c r="L65" s="70"/>
      <c r="M65" s="71"/>
      <c r="N65" s="232"/>
      <c r="O65" s="22">
        <f t="shared" si="1"/>
        <v>135929000</v>
      </c>
      <c r="P65" s="28"/>
      <c r="Q65" s="235"/>
      <c r="R65" s="22">
        <v>139588000</v>
      </c>
      <c r="S65" s="22"/>
      <c r="T65" s="237"/>
      <c r="U65" s="266">
        <f t="shared" si="2"/>
        <v>-3659000</v>
      </c>
      <c r="V65" s="28"/>
      <c r="X65" s="179">
        <v>135929000</v>
      </c>
      <c r="Y65" s="177"/>
      <c r="Z65" s="182"/>
    </row>
    <row r="66" spans="1:26" ht="15.95" customHeight="1" outlineLevel="1">
      <c r="A66" s="66"/>
      <c r="F66" t="s">
        <v>193</v>
      </c>
      <c r="G66" s="10"/>
      <c r="H66" s="12"/>
      <c r="I66" s="12"/>
      <c r="J66" s="12"/>
      <c r="K66" s="12"/>
      <c r="L66" s="12"/>
      <c r="M66" s="13"/>
      <c r="N66" s="232"/>
      <c r="O66" s="22">
        <f t="shared" si="1"/>
        <v>19271000</v>
      </c>
      <c r="P66" s="28"/>
      <c r="Q66" s="235"/>
      <c r="R66" s="22">
        <v>20212000</v>
      </c>
      <c r="S66" s="22"/>
      <c r="T66" s="237"/>
      <c r="U66" s="266">
        <f t="shared" si="2"/>
        <v>-941000</v>
      </c>
      <c r="V66" s="28"/>
      <c r="X66" s="179">
        <v>14554000</v>
      </c>
      <c r="Y66" s="177">
        <v>4717000</v>
      </c>
      <c r="Z66" s="182"/>
    </row>
    <row r="67" spans="1:26" ht="15.95" customHeight="1" outlineLevel="1">
      <c r="A67" s="66"/>
      <c r="F67" t="s">
        <v>194</v>
      </c>
      <c r="G67" s="10"/>
      <c r="H67" s="12"/>
      <c r="I67" s="12"/>
      <c r="J67" s="12"/>
      <c r="K67" s="12"/>
      <c r="L67" s="12"/>
      <c r="M67" s="13"/>
      <c r="N67" s="232"/>
      <c r="O67" s="22">
        <f t="shared" si="1"/>
        <v>600000</v>
      </c>
      <c r="P67" s="28"/>
      <c r="Q67" s="235"/>
      <c r="R67" s="22">
        <v>550000</v>
      </c>
      <c r="S67" s="22"/>
      <c r="T67" s="237"/>
      <c r="U67" s="266">
        <f t="shared" si="2"/>
        <v>50000</v>
      </c>
      <c r="V67" s="28"/>
      <c r="X67" s="179">
        <v>600000</v>
      </c>
      <c r="Y67" s="177"/>
      <c r="Z67" s="182"/>
    </row>
    <row r="68" spans="1:26" ht="15.95" customHeight="1" outlineLevel="1">
      <c r="A68" s="66"/>
      <c r="F68" t="s">
        <v>195</v>
      </c>
      <c r="G68" s="10"/>
      <c r="M68" s="11"/>
      <c r="N68" s="232"/>
      <c r="O68" s="22">
        <f t="shared" si="1"/>
        <v>1200000</v>
      </c>
      <c r="P68" s="28"/>
      <c r="Q68" s="235"/>
      <c r="R68" s="22">
        <v>7200000</v>
      </c>
      <c r="S68" s="22"/>
      <c r="T68" s="237"/>
      <c r="U68" s="266">
        <f t="shared" si="2"/>
        <v>-6000000</v>
      </c>
      <c r="V68" s="28"/>
      <c r="X68" s="179">
        <v>1200000</v>
      </c>
      <c r="Y68" s="177"/>
      <c r="Z68" s="182"/>
    </row>
    <row r="69" spans="1:26" ht="15.95" customHeight="1" outlineLevel="1">
      <c r="A69" s="66"/>
      <c r="F69" t="s">
        <v>196</v>
      </c>
      <c r="N69" s="232"/>
      <c r="O69" s="22">
        <f t="shared" si="1"/>
        <v>150000</v>
      </c>
      <c r="P69" s="28"/>
      <c r="Q69" s="235"/>
      <c r="R69" s="22">
        <v>265000</v>
      </c>
      <c r="S69" s="22"/>
      <c r="T69" s="237"/>
      <c r="U69" s="266">
        <f t="shared" si="2"/>
        <v>-115000</v>
      </c>
      <c r="V69" s="28"/>
      <c r="X69" s="179">
        <v>150000</v>
      </c>
      <c r="Y69" s="177"/>
      <c r="Z69" s="182"/>
    </row>
    <row r="70" spans="1:26" ht="15.95" customHeight="1" outlineLevel="1">
      <c r="A70" s="66"/>
      <c r="F70" t="s">
        <v>197</v>
      </c>
      <c r="G70" s="10"/>
      <c r="H70" s="12"/>
      <c r="I70" s="12"/>
      <c r="J70" s="12"/>
      <c r="K70" s="12"/>
      <c r="L70" s="12"/>
      <c r="M70" s="13"/>
      <c r="N70" s="232"/>
      <c r="O70" s="22">
        <f t="shared" si="1"/>
        <v>218200</v>
      </c>
      <c r="P70" s="28"/>
      <c r="Q70" s="235"/>
      <c r="R70" s="22">
        <v>69500</v>
      </c>
      <c r="S70" s="22"/>
      <c r="T70" s="237"/>
      <c r="U70" s="266">
        <f t="shared" si="2"/>
        <v>148700</v>
      </c>
      <c r="V70" s="28"/>
      <c r="X70" s="179">
        <v>218200</v>
      </c>
      <c r="Y70" s="177"/>
      <c r="Z70" s="182"/>
    </row>
    <row r="71" spans="1:26" ht="15.95" customHeight="1">
      <c r="A71" s="66"/>
      <c r="D71" t="s">
        <v>50</v>
      </c>
      <c r="E71" t="s">
        <v>51</v>
      </c>
      <c r="F71" s="12"/>
      <c r="G71" s="12"/>
      <c r="H71" s="12"/>
      <c r="I71" s="12"/>
      <c r="J71" s="12"/>
      <c r="K71" s="12"/>
      <c r="L71" s="12"/>
      <c r="M71" s="13"/>
      <c r="N71" s="232"/>
      <c r="O71" s="22">
        <f>SUM(O72:O92)</f>
        <v>12621775</v>
      </c>
      <c r="P71" s="28"/>
      <c r="Q71" s="235"/>
      <c r="R71" s="22">
        <f>SUM(R72:R92)</f>
        <v>6769052</v>
      </c>
      <c r="S71" s="22"/>
      <c r="T71" s="237"/>
      <c r="U71" s="266">
        <f>O71-R71</f>
        <v>5852723</v>
      </c>
      <c r="V71" s="28"/>
      <c r="X71" s="183"/>
      <c r="Y71" s="182"/>
      <c r="Z71" s="177">
        <f>SUM(Z72:Z92)</f>
        <v>12621775</v>
      </c>
    </row>
    <row r="72" spans="1:26" ht="15.95" customHeight="1" outlineLevel="1">
      <c r="A72" s="66"/>
      <c r="E72" s="10"/>
      <c r="F72" t="s">
        <v>191</v>
      </c>
      <c r="G72" s="12"/>
      <c r="H72" s="12"/>
      <c r="I72" s="12"/>
      <c r="J72" s="12"/>
      <c r="K72" s="12"/>
      <c r="L72" s="12"/>
      <c r="M72" s="13"/>
      <c r="N72" s="232"/>
      <c r="O72" s="22">
        <f>X72+Y72+Z72</f>
        <v>3234625</v>
      </c>
      <c r="P72" s="28"/>
      <c r="Q72" s="235"/>
      <c r="R72" s="22">
        <v>702525</v>
      </c>
      <c r="S72" s="22"/>
      <c r="T72" s="237"/>
      <c r="U72" s="266">
        <f>O72-R72</f>
        <v>2532100</v>
      </c>
      <c r="V72" s="28"/>
      <c r="W72" s="2"/>
      <c r="X72" s="183"/>
      <c r="Y72" s="182"/>
      <c r="Z72" s="177">
        <v>3234625</v>
      </c>
    </row>
    <row r="73" spans="1:26" ht="15.95" customHeight="1" outlineLevel="1">
      <c r="A73" s="66"/>
      <c r="E73" s="10"/>
      <c r="F73" t="s">
        <v>461</v>
      </c>
      <c r="G73" s="12"/>
      <c r="H73" s="12"/>
      <c r="I73" s="12"/>
      <c r="J73" s="12"/>
      <c r="K73" s="12"/>
      <c r="L73" s="12"/>
      <c r="M73" s="13"/>
      <c r="N73" s="232"/>
      <c r="O73" s="22">
        <f t="shared" ref="O73:O92" si="3">X73+Y73+Z73</f>
        <v>941250</v>
      </c>
      <c r="P73" s="28"/>
      <c r="Q73" s="235"/>
      <c r="R73" s="22">
        <v>588600</v>
      </c>
      <c r="S73" s="22"/>
      <c r="T73" s="237"/>
      <c r="U73" s="266">
        <f>O73-R73</f>
        <v>352650</v>
      </c>
      <c r="V73" s="28"/>
      <c r="W73" s="2"/>
      <c r="X73" s="183"/>
      <c r="Y73" s="182"/>
      <c r="Z73" s="177">
        <v>941250</v>
      </c>
    </row>
    <row r="74" spans="1:26" ht="15.95" customHeight="1" outlineLevel="1">
      <c r="A74" s="66"/>
      <c r="E74" s="10"/>
      <c r="F74" t="s">
        <v>432</v>
      </c>
      <c r="G74" s="12"/>
      <c r="H74" s="12"/>
      <c r="I74" s="12"/>
      <c r="J74" s="12"/>
      <c r="K74" s="12"/>
      <c r="L74" s="12"/>
      <c r="M74" s="13"/>
      <c r="N74" s="232"/>
      <c r="O74" s="22">
        <f t="shared" si="3"/>
        <v>100000</v>
      </c>
      <c r="P74" s="28"/>
      <c r="Q74" s="235"/>
      <c r="R74" s="22">
        <v>100000</v>
      </c>
      <c r="S74" s="22"/>
      <c r="T74" s="237"/>
      <c r="U74" s="266">
        <f>O74-R74</f>
        <v>0</v>
      </c>
      <c r="V74" s="28"/>
      <c r="W74" s="2"/>
      <c r="X74" s="183"/>
      <c r="Y74" s="182"/>
      <c r="Z74" s="177">
        <v>100000</v>
      </c>
    </row>
    <row r="75" spans="1:26" ht="15.95" customHeight="1" outlineLevel="1">
      <c r="A75" s="66"/>
      <c r="F75" t="s">
        <v>137</v>
      </c>
      <c r="H75" s="12"/>
      <c r="I75" s="12"/>
      <c r="J75" s="12"/>
      <c r="K75" s="12"/>
      <c r="L75" s="12"/>
      <c r="M75" s="13"/>
      <c r="N75" s="232"/>
      <c r="O75" s="22">
        <f t="shared" si="3"/>
        <v>100000</v>
      </c>
      <c r="P75" s="28"/>
      <c r="Q75" s="235"/>
      <c r="R75" s="22">
        <v>100000</v>
      </c>
      <c r="S75" s="22"/>
      <c r="T75" s="237"/>
      <c r="U75" s="266">
        <f t="shared" ref="U75:U98" si="4">O75-R75</f>
        <v>0</v>
      </c>
      <c r="V75" s="28"/>
      <c r="W75" s="2"/>
      <c r="X75" s="183"/>
      <c r="Y75" s="182"/>
      <c r="Z75" s="177">
        <v>100000</v>
      </c>
    </row>
    <row r="76" spans="1:26" ht="15.95" customHeight="1" outlineLevel="1">
      <c r="A76" s="66"/>
      <c r="F76" t="s">
        <v>75</v>
      </c>
      <c r="H76" s="12"/>
      <c r="I76" s="12"/>
      <c r="J76" s="12"/>
      <c r="K76" s="12"/>
      <c r="L76" s="12"/>
      <c r="M76" s="13"/>
      <c r="N76" s="232"/>
      <c r="O76" s="22">
        <f t="shared" si="3"/>
        <v>80000</v>
      </c>
      <c r="P76" s="28"/>
      <c r="Q76" s="235"/>
      <c r="R76" s="22">
        <v>81000</v>
      </c>
      <c r="S76" s="22"/>
      <c r="T76" s="237"/>
      <c r="U76" s="266">
        <f t="shared" si="4"/>
        <v>-1000</v>
      </c>
      <c r="V76" s="28"/>
      <c r="X76" s="183"/>
      <c r="Y76" s="182"/>
      <c r="Z76" s="177">
        <v>80000</v>
      </c>
    </row>
    <row r="77" spans="1:26" ht="15.95" customHeight="1" outlineLevel="1">
      <c r="A77" s="66"/>
      <c r="F77" t="s">
        <v>49</v>
      </c>
      <c r="H77" s="12"/>
      <c r="I77" s="12"/>
      <c r="J77" s="12"/>
      <c r="K77" s="12"/>
      <c r="L77" s="12"/>
      <c r="M77" s="13"/>
      <c r="N77" s="232"/>
      <c r="O77" s="22">
        <f t="shared" si="3"/>
        <v>850000</v>
      </c>
      <c r="P77" s="28"/>
      <c r="Q77" s="235"/>
      <c r="R77" s="22">
        <v>459000</v>
      </c>
      <c r="S77" s="22"/>
      <c r="T77" s="237"/>
      <c r="U77" s="266">
        <f t="shared" si="4"/>
        <v>391000</v>
      </c>
      <c r="V77" s="28"/>
      <c r="X77" s="183"/>
      <c r="Y77" s="182"/>
      <c r="Z77" s="177">
        <v>850000</v>
      </c>
    </row>
    <row r="78" spans="1:26" ht="15.95" customHeight="1" outlineLevel="1">
      <c r="A78" s="66"/>
      <c r="F78" t="s">
        <v>53</v>
      </c>
      <c r="H78" s="12"/>
      <c r="I78" s="12"/>
      <c r="J78" s="12"/>
      <c r="K78" s="12"/>
      <c r="L78" s="12"/>
      <c r="M78" s="13"/>
      <c r="N78" s="232"/>
      <c r="O78" s="22">
        <f t="shared" si="3"/>
        <v>320000</v>
      </c>
      <c r="P78" s="28"/>
      <c r="Q78" s="235"/>
      <c r="R78" s="22">
        <v>200000</v>
      </c>
      <c r="S78" s="22"/>
      <c r="T78" s="237"/>
      <c r="U78" s="266">
        <f t="shared" si="4"/>
        <v>120000</v>
      </c>
      <c r="V78" s="28"/>
      <c r="X78" s="183"/>
      <c r="Y78" s="182"/>
      <c r="Z78" s="177">
        <v>320000</v>
      </c>
    </row>
    <row r="79" spans="1:26" ht="15.95" customHeight="1" outlineLevel="1">
      <c r="A79" s="66"/>
      <c r="F79" t="s">
        <v>97</v>
      </c>
      <c r="G79" s="12"/>
      <c r="H79" s="12"/>
      <c r="I79" s="12"/>
      <c r="J79" s="12"/>
      <c r="K79" s="12"/>
      <c r="L79" s="12"/>
      <c r="M79" s="13"/>
      <c r="N79" s="232"/>
      <c r="O79" s="22">
        <f>X79+Y79+Z79</f>
        <v>201300</v>
      </c>
      <c r="P79" s="28"/>
      <c r="Q79" s="235"/>
      <c r="R79" s="22">
        <v>166327</v>
      </c>
      <c r="S79" s="22"/>
      <c r="T79" s="237"/>
      <c r="U79" s="266">
        <f>O79-R79</f>
        <v>34973</v>
      </c>
      <c r="V79" s="28"/>
      <c r="X79" s="183"/>
      <c r="Y79" s="182"/>
      <c r="Z79" s="177">
        <v>201300</v>
      </c>
    </row>
    <row r="80" spans="1:26" ht="15.95" customHeight="1" outlineLevel="1">
      <c r="A80" s="66"/>
      <c r="F80" t="s">
        <v>52</v>
      </c>
      <c r="H80" s="12"/>
      <c r="I80" s="12"/>
      <c r="J80" s="12"/>
      <c r="K80" s="12"/>
      <c r="L80" s="12"/>
      <c r="M80" s="13"/>
      <c r="N80" s="232"/>
      <c r="O80" s="22">
        <f t="shared" si="3"/>
        <v>373600</v>
      </c>
      <c r="P80" s="28"/>
      <c r="Q80" s="235"/>
      <c r="R80" s="22">
        <v>369600</v>
      </c>
      <c r="S80" s="22"/>
      <c r="T80" s="237"/>
      <c r="U80" s="266">
        <f t="shared" si="4"/>
        <v>4000</v>
      </c>
      <c r="V80" s="28"/>
      <c r="W80" s="2"/>
      <c r="X80" s="183"/>
      <c r="Y80" s="182"/>
      <c r="Z80" s="177">
        <v>373600</v>
      </c>
    </row>
    <row r="81" spans="1:27" ht="15.95" customHeight="1" outlineLevel="1">
      <c r="A81" s="66"/>
      <c r="F81" t="s">
        <v>166</v>
      </c>
      <c r="H81" s="12"/>
      <c r="I81" s="12"/>
      <c r="J81" s="12"/>
      <c r="K81" s="12"/>
      <c r="L81" s="12"/>
      <c r="M81" s="13"/>
      <c r="N81" s="232"/>
      <c r="O81" s="22">
        <f t="shared" si="3"/>
        <v>100000</v>
      </c>
      <c r="P81" s="28"/>
      <c r="Q81" s="235"/>
      <c r="R81" s="22">
        <v>130000</v>
      </c>
      <c r="S81" s="22"/>
      <c r="T81" s="237"/>
      <c r="U81" s="266">
        <f t="shared" si="4"/>
        <v>-30000</v>
      </c>
      <c r="V81" s="28"/>
      <c r="W81" s="2"/>
      <c r="X81" s="183"/>
      <c r="Y81" s="182"/>
      <c r="Z81" s="177">
        <v>100000</v>
      </c>
    </row>
    <row r="82" spans="1:27" ht="15.95" customHeight="1" outlineLevel="1">
      <c r="A82" s="66"/>
      <c r="F82" t="s">
        <v>76</v>
      </c>
      <c r="H82" s="12"/>
      <c r="I82" s="12"/>
      <c r="J82" s="12"/>
      <c r="K82" s="12"/>
      <c r="L82" s="12"/>
      <c r="M82" s="13"/>
      <c r="N82" s="232"/>
      <c r="O82" s="22">
        <f t="shared" si="3"/>
        <v>100000</v>
      </c>
      <c r="P82" s="28"/>
      <c r="Q82" s="235"/>
      <c r="R82" s="22">
        <v>100000</v>
      </c>
      <c r="S82" s="22"/>
      <c r="T82" s="237"/>
      <c r="U82" s="266">
        <f t="shared" si="4"/>
        <v>0</v>
      </c>
      <c r="V82" s="28"/>
      <c r="X82" s="183"/>
      <c r="Y82" s="182"/>
      <c r="Z82" s="177">
        <v>100000</v>
      </c>
    </row>
    <row r="83" spans="1:27" ht="15.95" customHeight="1" outlineLevel="1">
      <c r="A83" s="66"/>
      <c r="F83" t="s">
        <v>54</v>
      </c>
      <c r="H83" s="12"/>
      <c r="I83" s="12"/>
      <c r="J83" s="12"/>
      <c r="K83" s="12"/>
      <c r="L83" s="12"/>
      <c r="M83" s="13"/>
      <c r="N83" s="232"/>
      <c r="O83" s="22">
        <f t="shared" si="3"/>
        <v>1150000</v>
      </c>
      <c r="P83" s="28"/>
      <c r="Q83" s="235"/>
      <c r="R83" s="22">
        <v>600000</v>
      </c>
      <c r="S83" s="22"/>
      <c r="T83" s="237"/>
      <c r="U83" s="266">
        <f t="shared" si="4"/>
        <v>550000</v>
      </c>
      <c r="V83" s="28"/>
      <c r="X83" s="183"/>
      <c r="Y83" s="182"/>
      <c r="Z83" s="177">
        <v>1150000</v>
      </c>
    </row>
    <row r="84" spans="1:27" ht="15.95" customHeight="1" outlineLevel="1">
      <c r="A84" s="66"/>
      <c r="F84" t="s">
        <v>77</v>
      </c>
      <c r="H84" s="12"/>
      <c r="I84" s="12"/>
      <c r="J84" s="12"/>
      <c r="K84" s="12"/>
      <c r="L84" s="12"/>
      <c r="M84" s="13"/>
      <c r="N84" s="232"/>
      <c r="O84" s="22">
        <f t="shared" si="3"/>
        <v>150000</v>
      </c>
      <c r="P84" s="28"/>
      <c r="Q84" s="235"/>
      <c r="R84" s="22">
        <v>150000</v>
      </c>
      <c r="S84" s="22"/>
      <c r="T84" s="237"/>
      <c r="U84" s="266">
        <f t="shared" si="4"/>
        <v>0</v>
      </c>
      <c r="V84" s="28"/>
      <c r="X84" s="183"/>
      <c r="Y84" s="182"/>
      <c r="Z84" s="177">
        <v>150000</v>
      </c>
    </row>
    <row r="85" spans="1:27" ht="15.95" customHeight="1" outlineLevel="1">
      <c r="A85" s="66"/>
      <c r="F85" t="s">
        <v>78</v>
      </c>
      <c r="H85" s="12"/>
      <c r="I85" s="12"/>
      <c r="J85" s="12"/>
      <c r="K85" s="12"/>
      <c r="L85" s="12"/>
      <c r="M85" s="13"/>
      <c r="N85" s="232"/>
      <c r="O85" s="22">
        <f t="shared" si="3"/>
        <v>2200000</v>
      </c>
      <c r="P85" s="28"/>
      <c r="Q85" s="235"/>
      <c r="R85" s="22">
        <v>1716000</v>
      </c>
      <c r="S85" s="22"/>
      <c r="T85" s="237"/>
      <c r="U85" s="266">
        <f t="shared" si="4"/>
        <v>484000</v>
      </c>
      <c r="V85" s="28"/>
      <c r="X85" s="183"/>
      <c r="Y85" s="182"/>
      <c r="Z85" s="177">
        <v>2200000</v>
      </c>
    </row>
    <row r="86" spans="1:27" ht="15.95" customHeight="1" outlineLevel="1">
      <c r="A86" s="66"/>
      <c r="F86" t="s">
        <v>79</v>
      </c>
      <c r="H86" s="12"/>
      <c r="I86" s="12"/>
      <c r="J86" s="12"/>
      <c r="K86" s="12"/>
      <c r="L86" s="12"/>
      <c r="M86" s="13"/>
      <c r="N86" s="232"/>
      <c r="O86" s="22">
        <f t="shared" si="3"/>
        <v>161000</v>
      </c>
      <c r="P86" s="28"/>
      <c r="Q86" s="235"/>
      <c r="R86" s="22">
        <v>161000</v>
      </c>
      <c r="S86" s="22"/>
      <c r="T86" s="237"/>
      <c r="U86" s="266">
        <f t="shared" si="4"/>
        <v>0</v>
      </c>
      <c r="V86" s="28"/>
      <c r="X86" s="183"/>
      <c r="Y86" s="182"/>
      <c r="Z86" s="177">
        <v>161000</v>
      </c>
    </row>
    <row r="87" spans="1:27" ht="15.95" customHeight="1" outlineLevel="1">
      <c r="A87" s="66"/>
      <c r="F87" t="s">
        <v>192</v>
      </c>
      <c r="H87" s="12"/>
      <c r="I87" s="12"/>
      <c r="J87" s="12"/>
      <c r="K87" s="12"/>
      <c r="L87" s="12"/>
      <c r="M87" s="13"/>
      <c r="N87" s="232"/>
      <c r="O87" s="22">
        <f t="shared" si="3"/>
        <v>100000</v>
      </c>
      <c r="P87" s="28"/>
      <c r="Q87" s="235"/>
      <c r="R87" s="22">
        <v>40000</v>
      </c>
      <c r="S87" s="22"/>
      <c r="T87" s="237"/>
      <c r="U87" s="266">
        <f t="shared" si="4"/>
        <v>60000</v>
      </c>
      <c r="V87" s="28"/>
      <c r="X87" s="183"/>
      <c r="Y87" s="182"/>
      <c r="Z87" s="177">
        <v>100000</v>
      </c>
      <c r="AA87" s="2"/>
    </row>
    <row r="88" spans="1:27" ht="15.95" customHeight="1" outlineLevel="1">
      <c r="A88" s="66"/>
      <c r="F88" t="s">
        <v>80</v>
      </c>
      <c r="H88" s="12"/>
      <c r="I88" s="12"/>
      <c r="J88" s="12"/>
      <c r="K88" s="12"/>
      <c r="L88" s="12"/>
      <c r="M88" s="13"/>
      <c r="N88" s="232"/>
      <c r="O88" s="22">
        <f t="shared" si="3"/>
        <v>10000</v>
      </c>
      <c r="P88" s="28"/>
      <c r="Q88" s="235"/>
      <c r="R88" s="22">
        <v>2000</v>
      </c>
      <c r="S88" s="22"/>
      <c r="T88" s="237"/>
      <c r="U88" s="266">
        <f t="shared" si="4"/>
        <v>8000</v>
      </c>
      <c r="V88" s="28"/>
      <c r="X88" s="183"/>
      <c r="Y88" s="182"/>
      <c r="Z88" s="177">
        <v>10000</v>
      </c>
    </row>
    <row r="89" spans="1:27" ht="15.95" customHeight="1" outlineLevel="1">
      <c r="A89" s="66"/>
      <c r="F89" t="s">
        <v>129</v>
      </c>
      <c r="G89" s="12"/>
      <c r="H89" s="12"/>
      <c r="I89" s="12"/>
      <c r="J89" s="12"/>
      <c r="K89" s="12"/>
      <c r="L89" s="12"/>
      <c r="M89" s="13"/>
      <c r="N89" s="232"/>
      <c r="O89" s="22">
        <f t="shared" si="3"/>
        <v>480000</v>
      </c>
      <c r="P89" s="28"/>
      <c r="Q89" s="235"/>
      <c r="R89" s="22">
        <v>450000</v>
      </c>
      <c r="S89" s="22"/>
      <c r="T89" s="237"/>
      <c r="U89" s="266">
        <f t="shared" si="4"/>
        <v>30000</v>
      </c>
      <c r="V89" s="28"/>
      <c r="X89" s="183"/>
      <c r="Y89" s="182"/>
      <c r="Z89" s="177">
        <v>480000</v>
      </c>
    </row>
    <row r="90" spans="1:27" ht="15.95" customHeight="1" outlineLevel="1">
      <c r="A90" s="66"/>
      <c r="F90" t="s">
        <v>193</v>
      </c>
      <c r="G90" s="12"/>
      <c r="H90" s="12"/>
      <c r="I90" s="12"/>
      <c r="J90" s="12"/>
      <c r="K90" s="12"/>
      <c r="L90" s="12"/>
      <c r="M90" s="13"/>
      <c r="N90" s="232"/>
      <c r="O90" s="22">
        <f t="shared" si="3"/>
        <v>1470000</v>
      </c>
      <c r="P90" s="28"/>
      <c r="Q90" s="235"/>
      <c r="R90" s="22">
        <v>653000</v>
      </c>
      <c r="S90" s="22"/>
      <c r="T90" s="237"/>
      <c r="U90" s="266">
        <f t="shared" si="4"/>
        <v>817000</v>
      </c>
      <c r="V90" s="28"/>
      <c r="X90" s="183"/>
      <c r="Y90" s="182"/>
      <c r="Z90" s="177">
        <v>1470000</v>
      </c>
    </row>
    <row r="91" spans="1:27" ht="15.95" customHeight="1" outlineLevel="1">
      <c r="A91" s="66"/>
      <c r="F91" t="s">
        <v>471</v>
      </c>
      <c r="G91" s="12"/>
      <c r="H91" s="12"/>
      <c r="I91" s="12"/>
      <c r="J91" s="12"/>
      <c r="K91" s="12"/>
      <c r="L91" s="12"/>
      <c r="M91" s="13"/>
      <c r="N91" s="232"/>
      <c r="O91" s="22">
        <f t="shared" si="3"/>
        <v>500000</v>
      </c>
      <c r="P91" s="28"/>
      <c r="Q91" s="235"/>
      <c r="R91" s="22">
        <v>0</v>
      </c>
      <c r="S91" s="22"/>
      <c r="T91" s="237"/>
      <c r="U91" s="266">
        <f t="shared" si="4"/>
        <v>500000</v>
      </c>
      <c r="V91" s="28"/>
      <c r="X91" s="183"/>
      <c r="Y91" s="182"/>
      <c r="Z91" s="180">
        <v>500000</v>
      </c>
      <c r="AA91" s="181" t="s">
        <v>472</v>
      </c>
    </row>
    <row r="92" spans="1:27" ht="15.95" customHeight="1" outlineLevel="1">
      <c r="A92" s="66"/>
      <c r="F92" t="s">
        <v>197</v>
      </c>
      <c r="G92" s="12"/>
      <c r="H92" s="12"/>
      <c r="I92" s="12"/>
      <c r="J92" s="12"/>
      <c r="K92" s="12"/>
      <c r="L92" s="12"/>
      <c r="M92" s="13"/>
      <c r="N92" s="232"/>
      <c r="O92" s="22">
        <f t="shared" si="3"/>
        <v>0</v>
      </c>
      <c r="P92" s="28"/>
      <c r="Q92" s="235"/>
      <c r="R92" s="22">
        <v>0</v>
      </c>
      <c r="S92" s="22"/>
      <c r="T92" s="237"/>
      <c r="U92" s="266">
        <f t="shared" si="4"/>
        <v>0</v>
      </c>
      <c r="V92" s="28"/>
      <c r="X92" s="183"/>
      <c r="Y92" s="182"/>
      <c r="Z92" s="177">
        <v>0</v>
      </c>
    </row>
    <row r="93" spans="1:27" ht="15.95" customHeight="1">
      <c r="A93" s="74"/>
      <c r="B93" s="75"/>
      <c r="C93" s="75"/>
      <c r="D93" s="75" t="s">
        <v>55</v>
      </c>
      <c r="E93" s="75"/>
      <c r="F93" s="211"/>
      <c r="G93" s="211"/>
      <c r="H93" s="211"/>
      <c r="I93" s="211"/>
      <c r="J93" s="211"/>
      <c r="K93" s="211"/>
      <c r="L93" s="211"/>
      <c r="M93" s="212"/>
      <c r="N93" s="242"/>
      <c r="O93" s="30">
        <f>O44+O71</f>
        <v>378157174</v>
      </c>
      <c r="P93" s="31"/>
      <c r="Q93" s="244"/>
      <c r="R93" s="30">
        <f>R44+R71</f>
        <v>339168837</v>
      </c>
      <c r="S93" s="30"/>
      <c r="T93" s="247"/>
      <c r="U93" s="30">
        <f t="shared" si="4"/>
        <v>38988337</v>
      </c>
      <c r="V93" s="31"/>
      <c r="X93" s="179">
        <f>SUM(X45:X92)</f>
        <v>336746172</v>
      </c>
      <c r="Y93" s="179">
        <f>SUM(Y45:Y92)</f>
        <v>28789227</v>
      </c>
      <c r="Z93" s="179">
        <f>SUM(Z45:Z92)</f>
        <v>25243550</v>
      </c>
    </row>
    <row r="94" spans="1:27" ht="15.95" customHeight="1">
      <c r="A94" s="213"/>
      <c r="B94" s="214"/>
      <c r="C94" s="214"/>
      <c r="D94" s="214" t="s">
        <v>408</v>
      </c>
      <c r="E94" s="214"/>
      <c r="F94" s="215"/>
      <c r="G94" s="215"/>
      <c r="H94" s="215"/>
      <c r="I94" s="215"/>
      <c r="J94" s="215"/>
      <c r="K94" s="215"/>
      <c r="L94" s="215"/>
      <c r="M94" s="216"/>
      <c r="N94" s="242"/>
      <c r="O94" s="30">
        <f>O42-O93</f>
        <v>-54427524</v>
      </c>
      <c r="P94" s="31"/>
      <c r="Q94" s="244"/>
      <c r="R94" s="30">
        <f>R42-R93</f>
        <v>-9151335</v>
      </c>
      <c r="S94" s="30"/>
      <c r="T94" s="247"/>
      <c r="U94" s="30">
        <f t="shared" si="4"/>
        <v>-45276189</v>
      </c>
      <c r="V94" s="31"/>
      <c r="X94" s="179">
        <v>-11216522</v>
      </c>
      <c r="Y94" s="177">
        <v>-4458612</v>
      </c>
      <c r="Z94" s="177">
        <v>3670825</v>
      </c>
    </row>
    <row r="95" spans="1:27" ht="15.95" customHeight="1">
      <c r="A95" s="66"/>
      <c r="D95" t="s">
        <v>199</v>
      </c>
      <c r="F95" s="12"/>
      <c r="G95" s="12"/>
      <c r="H95" s="12"/>
      <c r="I95" s="12"/>
      <c r="J95" s="12"/>
      <c r="K95" s="12"/>
      <c r="L95" s="12"/>
      <c r="M95" s="13"/>
      <c r="N95" s="242"/>
      <c r="O95" s="30">
        <v>0</v>
      </c>
      <c r="P95" s="31"/>
      <c r="Q95" s="244"/>
      <c r="R95" s="30">
        <v>0</v>
      </c>
      <c r="S95" s="30"/>
      <c r="T95" s="247"/>
      <c r="U95" s="30">
        <f t="shared" si="4"/>
        <v>0</v>
      </c>
      <c r="V95" s="31"/>
      <c r="X95" s="179">
        <v>0</v>
      </c>
      <c r="Y95" s="177">
        <v>0</v>
      </c>
      <c r="Z95" s="177"/>
    </row>
    <row r="96" spans="1:27" ht="15.95" customHeight="1">
      <c r="A96" s="66"/>
      <c r="D96" t="s">
        <v>200</v>
      </c>
      <c r="F96" s="12"/>
      <c r="G96" s="12"/>
      <c r="H96" s="12"/>
      <c r="I96" s="12"/>
      <c r="J96" s="12"/>
      <c r="K96" s="12"/>
      <c r="L96" s="12"/>
      <c r="M96" s="13"/>
      <c r="N96" s="232"/>
      <c r="O96" s="42">
        <v>0</v>
      </c>
      <c r="P96" s="31"/>
      <c r="Q96" s="244"/>
      <c r="R96" s="30">
        <v>0</v>
      </c>
      <c r="S96" s="30"/>
      <c r="T96" s="247"/>
      <c r="U96" s="30">
        <f t="shared" si="4"/>
        <v>0</v>
      </c>
      <c r="V96" s="31"/>
      <c r="X96" s="179">
        <v>0</v>
      </c>
      <c r="Y96" s="177"/>
      <c r="Z96" s="177"/>
    </row>
    <row r="97" spans="1:26" ht="15.95" customHeight="1">
      <c r="A97" s="66"/>
      <c r="D97" t="s">
        <v>201</v>
      </c>
      <c r="F97" s="12"/>
      <c r="G97" s="12"/>
      <c r="H97" s="12"/>
      <c r="I97" s="12"/>
      <c r="J97" s="12"/>
      <c r="K97" s="12"/>
      <c r="L97" s="12"/>
      <c r="M97" s="13"/>
      <c r="N97" s="242"/>
      <c r="O97" s="30">
        <f>SUM(O95:O96)</f>
        <v>0</v>
      </c>
      <c r="P97" s="31"/>
      <c r="Q97" s="244"/>
      <c r="R97" s="30">
        <f>SUM(R95:R96)</f>
        <v>0</v>
      </c>
      <c r="S97" s="30"/>
      <c r="T97" s="247"/>
      <c r="U97" s="30">
        <f t="shared" si="4"/>
        <v>0</v>
      </c>
      <c r="V97" s="31"/>
      <c r="X97" s="179">
        <v>0</v>
      </c>
      <c r="Y97" s="177"/>
      <c r="Z97" s="177">
        <v>0</v>
      </c>
    </row>
    <row r="98" spans="1:26" ht="15.95" customHeight="1">
      <c r="A98" s="66"/>
      <c r="C98" t="s">
        <v>56</v>
      </c>
      <c r="F98" s="12"/>
      <c r="G98" s="12"/>
      <c r="H98" s="12"/>
      <c r="I98" s="12"/>
      <c r="J98" s="12"/>
      <c r="K98" s="12"/>
      <c r="L98" s="12"/>
      <c r="M98" s="13"/>
      <c r="N98" s="242"/>
      <c r="O98" s="30">
        <f>O94+O97</f>
        <v>-54427524</v>
      </c>
      <c r="P98" s="31"/>
      <c r="Q98" s="244"/>
      <c r="R98" s="30">
        <f>R94+R97</f>
        <v>-9151335</v>
      </c>
      <c r="S98" s="30"/>
      <c r="T98" s="247"/>
      <c r="U98" s="30">
        <f t="shared" si="4"/>
        <v>-45276189</v>
      </c>
      <c r="V98" s="31"/>
      <c r="X98" s="179">
        <f>SUM(X94:X97)</f>
        <v>-11216522</v>
      </c>
      <c r="Y98" s="179">
        <f>SUM(Y94:Y97)</f>
        <v>-4458612</v>
      </c>
      <c r="Z98" s="179">
        <f>SUM(Z94:Z97)</f>
        <v>3670825</v>
      </c>
    </row>
    <row r="99" spans="1:26" ht="15.95" customHeight="1">
      <c r="A99" s="64"/>
      <c r="B99" s="16">
        <v>2</v>
      </c>
      <c r="C99" t="s">
        <v>57</v>
      </c>
      <c r="E99" s="16"/>
      <c r="F99" s="16"/>
      <c r="G99" s="16"/>
      <c r="H99" s="16"/>
      <c r="I99" s="16"/>
      <c r="K99" s="16"/>
      <c r="L99" s="16"/>
      <c r="M99" s="65"/>
      <c r="N99" s="226"/>
      <c r="O99" s="229"/>
      <c r="P99" s="228"/>
      <c r="Q99" s="229"/>
      <c r="R99" s="229"/>
      <c r="S99" s="229"/>
      <c r="T99" s="225"/>
      <c r="U99" s="221"/>
      <c r="V99" s="231"/>
      <c r="Y99" s="177"/>
      <c r="Z99" s="177"/>
    </row>
    <row r="100" spans="1:26" ht="15.95" customHeight="1">
      <c r="A100" s="66"/>
      <c r="B100" s="16"/>
      <c r="C100" s="67" t="s">
        <v>41</v>
      </c>
      <c r="D100" s="14" t="s">
        <v>59</v>
      </c>
      <c r="M100" s="11"/>
      <c r="N100" s="232"/>
      <c r="O100" s="235"/>
      <c r="P100" s="234"/>
      <c r="Q100" s="235"/>
      <c r="R100" s="235"/>
      <c r="S100" s="235"/>
      <c r="T100" s="237"/>
      <c r="U100" s="235"/>
      <c r="V100" s="234"/>
      <c r="Y100" s="177"/>
      <c r="Z100" s="177"/>
    </row>
    <row r="101" spans="1:26" ht="15.95" customHeight="1">
      <c r="A101" s="66"/>
      <c r="C101" t="s">
        <v>60</v>
      </c>
      <c r="E101" s="14"/>
      <c r="F101" s="68"/>
      <c r="G101" s="68"/>
      <c r="H101" s="68"/>
      <c r="J101" s="68"/>
      <c r="K101" s="68"/>
      <c r="M101" s="11"/>
      <c r="N101" s="242"/>
      <c r="O101" s="268">
        <v>0</v>
      </c>
      <c r="P101" s="258"/>
      <c r="Q101" s="244"/>
      <c r="R101" s="268">
        <v>0</v>
      </c>
      <c r="S101" s="244"/>
      <c r="T101" s="247"/>
      <c r="U101" s="30">
        <f>O101-R101</f>
        <v>0</v>
      </c>
      <c r="V101" s="258"/>
      <c r="Y101" s="177"/>
      <c r="Z101" s="177">
        <v>0</v>
      </c>
    </row>
    <row r="102" spans="1:26" ht="15.95" customHeight="1">
      <c r="A102" s="66"/>
      <c r="B102" s="16"/>
      <c r="C102" s="67" t="s">
        <v>45</v>
      </c>
      <c r="D102" s="14" t="s">
        <v>62</v>
      </c>
      <c r="M102" s="11"/>
      <c r="N102" s="232"/>
      <c r="O102" s="235"/>
      <c r="P102" s="234"/>
      <c r="Q102" s="235"/>
      <c r="R102" s="235"/>
      <c r="S102" s="235"/>
      <c r="T102" s="237"/>
      <c r="U102" s="235"/>
      <c r="V102" s="234"/>
      <c r="Y102" s="177"/>
      <c r="Z102" s="177"/>
    </row>
    <row r="103" spans="1:26" ht="15.95" hidden="1" customHeight="1">
      <c r="A103" s="66"/>
      <c r="B103" s="16"/>
      <c r="C103" s="67"/>
      <c r="D103" s="72" t="s">
        <v>420</v>
      </c>
      <c r="M103" s="11"/>
      <c r="N103" s="232"/>
      <c r="O103" s="235">
        <v>0</v>
      </c>
      <c r="P103" s="234"/>
      <c r="Q103" s="235"/>
      <c r="R103" s="235">
        <v>0</v>
      </c>
      <c r="S103" s="235"/>
      <c r="T103" s="237"/>
      <c r="U103" s="235">
        <f>O103-R103</f>
        <v>0</v>
      </c>
      <c r="V103" s="234"/>
      <c r="Y103" s="177"/>
      <c r="Z103" s="177"/>
    </row>
    <row r="104" spans="1:26" ht="15.95" customHeight="1">
      <c r="A104" s="66"/>
      <c r="C104" t="s">
        <v>63</v>
      </c>
      <c r="E104" s="14"/>
      <c r="F104" s="68"/>
      <c r="G104" s="68"/>
      <c r="H104" s="68"/>
      <c r="J104" s="68"/>
      <c r="K104" s="68"/>
      <c r="M104" s="11"/>
      <c r="N104" s="242"/>
      <c r="O104" s="268">
        <f>O103</f>
        <v>0</v>
      </c>
      <c r="P104" s="258"/>
      <c r="Q104" s="244"/>
      <c r="R104" s="268">
        <f>R103</f>
        <v>0</v>
      </c>
      <c r="S104" s="244"/>
      <c r="T104" s="247"/>
      <c r="U104" s="30">
        <f t="shared" ref="U104:U119" si="5">O104-R104</f>
        <v>0</v>
      </c>
      <c r="V104" s="258"/>
      <c r="X104" s="179">
        <v>0</v>
      </c>
      <c r="Y104" s="177"/>
      <c r="Z104" s="177">
        <v>0</v>
      </c>
    </row>
    <row r="105" spans="1:26" ht="15.95" customHeight="1">
      <c r="A105" s="66"/>
      <c r="C105" s="14" t="s">
        <v>64</v>
      </c>
      <c r="F105" s="68"/>
      <c r="G105" s="68"/>
      <c r="H105" s="68"/>
      <c r="J105" s="68"/>
      <c r="K105" s="68"/>
      <c r="M105" s="11"/>
      <c r="N105" s="242"/>
      <c r="O105" s="268">
        <f>O101-O104</f>
        <v>0</v>
      </c>
      <c r="P105" s="258"/>
      <c r="Q105" s="244"/>
      <c r="R105" s="268">
        <f>R101-R104</f>
        <v>0</v>
      </c>
      <c r="S105" s="244"/>
      <c r="T105" s="247"/>
      <c r="U105" s="30">
        <f t="shared" si="5"/>
        <v>0</v>
      </c>
      <c r="V105" s="258"/>
      <c r="X105" s="179">
        <v>0</v>
      </c>
      <c r="Y105" s="177"/>
      <c r="Z105" s="177">
        <v>0</v>
      </c>
    </row>
    <row r="106" spans="1:26" ht="15.95" customHeight="1">
      <c r="A106" s="66"/>
      <c r="C106" s="72" t="s">
        <v>202</v>
      </c>
      <c r="F106" s="68"/>
      <c r="G106" s="68"/>
      <c r="H106" s="68"/>
      <c r="J106" s="68"/>
      <c r="K106" s="68"/>
      <c r="M106" s="11"/>
      <c r="N106" s="242"/>
      <c r="O106" s="268"/>
      <c r="P106" s="258"/>
      <c r="Q106" s="244"/>
      <c r="R106" s="268"/>
      <c r="S106" s="244"/>
      <c r="T106" s="247"/>
      <c r="U106" s="30">
        <f t="shared" si="5"/>
        <v>0</v>
      </c>
      <c r="V106" s="258"/>
      <c r="X106" s="179">
        <v>0</v>
      </c>
      <c r="Y106" s="177"/>
      <c r="Z106" s="177">
        <v>0</v>
      </c>
    </row>
    <row r="107" spans="1:26" ht="15.95" customHeight="1">
      <c r="A107" s="66"/>
      <c r="C107" t="s">
        <v>203</v>
      </c>
      <c r="E107" s="14"/>
      <c r="F107" s="68"/>
      <c r="G107" s="68"/>
      <c r="H107" s="68"/>
      <c r="J107" s="68"/>
      <c r="K107" s="68"/>
      <c r="M107" s="11"/>
      <c r="N107" s="242"/>
      <c r="O107" s="268">
        <f>O98+O105</f>
        <v>-54427524</v>
      </c>
      <c r="P107" s="258"/>
      <c r="Q107" s="244"/>
      <c r="R107" s="268">
        <f>R98+R105</f>
        <v>-9151335</v>
      </c>
      <c r="S107" s="244"/>
      <c r="T107" s="247"/>
      <c r="U107" s="30">
        <f t="shared" si="5"/>
        <v>-45276189</v>
      </c>
      <c r="V107" s="258"/>
      <c r="X107" s="179">
        <v>-11216522</v>
      </c>
      <c r="Y107" s="177">
        <v>-458612</v>
      </c>
      <c r="Z107" s="177">
        <v>3670825</v>
      </c>
    </row>
    <row r="108" spans="1:26" ht="15.95" customHeight="1">
      <c r="A108" s="66"/>
      <c r="B108" s="16"/>
      <c r="C108" t="s">
        <v>204</v>
      </c>
      <c r="E108" s="10"/>
      <c r="G108" s="12"/>
      <c r="H108" s="12"/>
      <c r="J108" s="12"/>
      <c r="K108" s="12"/>
      <c r="L108" s="12"/>
      <c r="M108" s="13"/>
      <c r="N108" s="232"/>
      <c r="O108" s="22"/>
      <c r="P108" s="28"/>
      <c r="Q108" s="235"/>
      <c r="R108" s="22"/>
      <c r="S108" s="22"/>
      <c r="T108" s="237"/>
      <c r="U108" s="30">
        <f t="shared" si="5"/>
        <v>0</v>
      </c>
      <c r="V108" s="28"/>
      <c r="X108" s="179">
        <v>0</v>
      </c>
      <c r="Y108" s="177">
        <v>0</v>
      </c>
      <c r="Z108" s="177">
        <v>0</v>
      </c>
    </row>
    <row r="109" spans="1:26" ht="15.95" customHeight="1">
      <c r="A109" s="66"/>
      <c r="C109" t="s">
        <v>65</v>
      </c>
      <c r="D109" s="10"/>
      <c r="E109" s="14"/>
      <c r="F109" s="12"/>
      <c r="G109" s="12"/>
      <c r="H109" s="12"/>
      <c r="J109" s="12"/>
      <c r="K109" s="12"/>
      <c r="L109" s="12"/>
      <c r="M109" s="13"/>
      <c r="N109" s="242"/>
      <c r="O109" s="30">
        <f>O107-O108</f>
        <v>-54427524</v>
      </c>
      <c r="P109" s="31"/>
      <c r="Q109" s="244"/>
      <c r="R109" s="30">
        <f>SUM(R107:R108)</f>
        <v>-9151335</v>
      </c>
      <c r="S109" s="30"/>
      <c r="T109" s="247"/>
      <c r="U109" s="30">
        <f t="shared" si="5"/>
        <v>-45276189</v>
      </c>
      <c r="V109" s="31"/>
      <c r="X109" s="179">
        <v>-11216522</v>
      </c>
      <c r="Y109" s="177">
        <v>-4458612</v>
      </c>
      <c r="Z109" s="177">
        <v>3670825</v>
      </c>
    </row>
    <row r="110" spans="1:26" ht="15.95" customHeight="1">
      <c r="A110" s="66"/>
      <c r="C110" t="s">
        <v>66</v>
      </c>
      <c r="D110" s="10"/>
      <c r="E110" s="14"/>
      <c r="F110" s="12"/>
      <c r="G110" s="12"/>
      <c r="H110" s="12"/>
      <c r="J110" s="12"/>
      <c r="K110" s="12"/>
      <c r="L110" s="12"/>
      <c r="M110" s="13"/>
      <c r="N110" s="232"/>
      <c r="O110" s="22">
        <f>正味財産増減!$O$113</f>
        <v>56236451</v>
      </c>
      <c r="P110" s="28"/>
      <c r="Q110" s="235"/>
      <c r="R110" s="22">
        <v>69242916</v>
      </c>
      <c r="S110" s="22"/>
      <c r="T110" s="237"/>
      <c r="U110" s="22">
        <f t="shared" si="5"/>
        <v>-13006465</v>
      </c>
      <c r="V110" s="28"/>
      <c r="X110" s="179">
        <v>-9327223</v>
      </c>
      <c r="Y110" s="177">
        <v>12918077</v>
      </c>
      <c r="Z110" s="177">
        <v>41945380</v>
      </c>
    </row>
    <row r="111" spans="1:26" ht="15.95" customHeight="1">
      <c r="A111" s="66"/>
      <c r="C111" t="s">
        <v>67</v>
      </c>
      <c r="D111" s="10"/>
      <c r="E111" s="14"/>
      <c r="F111" s="12"/>
      <c r="G111" s="12"/>
      <c r="H111" s="12"/>
      <c r="J111" s="12"/>
      <c r="K111" s="12"/>
      <c r="L111" s="12"/>
      <c r="M111" s="13"/>
      <c r="N111" s="232"/>
      <c r="O111" s="22">
        <f>SUM(O109:O110)</f>
        <v>1808927</v>
      </c>
      <c r="P111" s="28"/>
      <c r="Q111" s="235"/>
      <c r="R111" s="22">
        <f>SUM(R109:R110)</f>
        <v>60091581</v>
      </c>
      <c r="S111" s="22"/>
      <c r="T111" s="237"/>
      <c r="U111" s="22">
        <f t="shared" si="5"/>
        <v>-58282654</v>
      </c>
      <c r="V111" s="28"/>
      <c r="X111" s="179">
        <v>-20543745</v>
      </c>
      <c r="Y111" s="177">
        <v>8459465</v>
      </c>
      <c r="Z111" s="177">
        <v>45616205</v>
      </c>
    </row>
    <row r="112" spans="1:26" ht="15.95" customHeight="1">
      <c r="A112" s="64" t="s">
        <v>68</v>
      </c>
      <c r="B112" t="s">
        <v>69</v>
      </c>
      <c r="D112" s="16"/>
      <c r="E112" s="16"/>
      <c r="F112" s="16"/>
      <c r="G112" s="16"/>
      <c r="H112" s="16"/>
      <c r="I112" s="16"/>
      <c r="K112" s="16"/>
      <c r="L112" s="16"/>
      <c r="M112" s="65"/>
      <c r="N112" s="226"/>
      <c r="O112" s="229"/>
      <c r="P112" s="228"/>
      <c r="Q112" s="229"/>
      <c r="R112" s="229"/>
      <c r="S112" s="229"/>
      <c r="T112" s="225"/>
      <c r="U112" s="221"/>
      <c r="V112" s="231"/>
      <c r="Y112" s="177"/>
      <c r="Z112" s="177"/>
    </row>
    <row r="113" spans="1:26" ht="15.95" customHeight="1">
      <c r="A113" s="64"/>
      <c r="D113" s="72" t="s">
        <v>205</v>
      </c>
      <c r="E113" s="16"/>
      <c r="F113" s="16"/>
      <c r="G113" s="16"/>
      <c r="H113" s="16"/>
      <c r="I113" s="16"/>
      <c r="K113" s="16"/>
      <c r="L113" s="16"/>
      <c r="M113" s="65"/>
      <c r="N113" s="226"/>
      <c r="O113" s="229"/>
      <c r="P113" s="228"/>
      <c r="Q113" s="229"/>
      <c r="R113" s="229"/>
      <c r="S113" s="229"/>
      <c r="T113" s="225"/>
      <c r="U113" s="221"/>
      <c r="V113" s="231"/>
      <c r="Y113" s="177"/>
      <c r="Z113" s="177"/>
    </row>
    <row r="114" spans="1:26" ht="15.95" customHeight="1">
      <c r="A114" s="64"/>
      <c r="D114" s="72"/>
      <c r="E114" s="72" t="s">
        <v>98</v>
      </c>
      <c r="F114" s="16"/>
      <c r="G114" s="16"/>
      <c r="H114" s="16"/>
      <c r="I114" s="16"/>
      <c r="K114" s="16"/>
      <c r="L114" s="16"/>
      <c r="M114" s="65"/>
      <c r="N114" s="226"/>
      <c r="O114" s="269">
        <v>0</v>
      </c>
      <c r="P114" s="228"/>
      <c r="Q114" s="229"/>
      <c r="R114" s="269">
        <v>510</v>
      </c>
      <c r="S114" s="229"/>
      <c r="T114" s="225"/>
      <c r="U114" s="22">
        <f t="shared" si="5"/>
        <v>-510</v>
      </c>
      <c r="V114" s="231"/>
      <c r="X114" s="179">
        <v>0</v>
      </c>
      <c r="Y114" s="177"/>
      <c r="Z114" s="177"/>
    </row>
    <row r="115" spans="1:26" ht="15.95" customHeight="1">
      <c r="A115" s="64"/>
      <c r="D115" s="72" t="s">
        <v>421</v>
      </c>
      <c r="E115" s="72"/>
      <c r="F115" s="16"/>
      <c r="G115" s="16"/>
      <c r="H115" s="16"/>
      <c r="I115" s="16"/>
      <c r="K115" s="16"/>
      <c r="L115" s="16"/>
      <c r="M115" s="65"/>
      <c r="N115" s="226"/>
      <c r="O115" s="269">
        <v>0</v>
      </c>
      <c r="P115" s="228"/>
      <c r="Q115" s="229"/>
      <c r="R115" s="269">
        <v>0</v>
      </c>
      <c r="S115" s="229"/>
      <c r="T115" s="225"/>
      <c r="U115" s="22">
        <f t="shared" si="5"/>
        <v>0</v>
      </c>
      <c r="V115" s="231"/>
      <c r="X115" s="179">
        <v>0</v>
      </c>
      <c r="Y115" s="177">
        <v>0</v>
      </c>
      <c r="Z115" s="177">
        <v>0</v>
      </c>
    </row>
    <row r="116" spans="1:26" ht="15.95" customHeight="1">
      <c r="A116" s="64"/>
      <c r="D116" s="72" t="s">
        <v>359</v>
      </c>
      <c r="E116" s="72"/>
      <c r="F116" s="16"/>
      <c r="G116" s="16"/>
      <c r="H116" s="16"/>
      <c r="I116" s="16"/>
      <c r="K116" s="16"/>
      <c r="L116" s="16"/>
      <c r="M116" s="65"/>
      <c r="N116" s="226"/>
      <c r="O116" s="260">
        <v>-27828702</v>
      </c>
      <c r="P116" s="228"/>
      <c r="Q116" s="229"/>
      <c r="R116" s="269">
        <v>-26980329</v>
      </c>
      <c r="S116" s="229"/>
      <c r="T116" s="225"/>
      <c r="U116" s="36">
        <f t="shared" si="5"/>
        <v>-848373</v>
      </c>
      <c r="V116" s="231"/>
      <c r="X116" s="179">
        <v>-1800000</v>
      </c>
      <c r="Y116" s="177">
        <v>-20039102</v>
      </c>
      <c r="Z116" s="177">
        <v>-39600</v>
      </c>
    </row>
    <row r="117" spans="1:26" ht="15.95" customHeight="1">
      <c r="A117" s="66"/>
      <c r="B117" s="16"/>
      <c r="C117" t="s">
        <v>70</v>
      </c>
      <c r="M117" s="11"/>
      <c r="N117" s="242"/>
      <c r="O117" s="259">
        <f>SUM(O114:O116)</f>
        <v>-27828702</v>
      </c>
      <c r="P117" s="258"/>
      <c r="Q117" s="244"/>
      <c r="R117" s="244">
        <f>SUM(R114:R116)</f>
        <v>-26979819</v>
      </c>
      <c r="S117" s="244"/>
      <c r="T117" s="247"/>
      <c r="U117" s="30">
        <f t="shared" si="5"/>
        <v>-848883</v>
      </c>
      <c r="V117" s="258"/>
      <c r="X117" s="179">
        <v>-1800000</v>
      </c>
      <c r="Y117" s="177">
        <v>-20039102</v>
      </c>
      <c r="Z117" s="177">
        <v>-39600</v>
      </c>
    </row>
    <row r="118" spans="1:26" ht="15.95" customHeight="1">
      <c r="A118" s="66"/>
      <c r="C118" t="s">
        <v>71</v>
      </c>
      <c r="D118" s="14"/>
      <c r="F118" s="68"/>
      <c r="G118" s="68"/>
      <c r="H118" s="68"/>
      <c r="J118" s="68"/>
      <c r="K118" s="68"/>
      <c r="M118" s="11"/>
      <c r="N118" s="242"/>
      <c r="O118" s="268">
        <f>正味財産増減!$O$122</f>
        <v>243314700</v>
      </c>
      <c r="P118" s="258"/>
      <c r="Q118" s="244"/>
      <c r="R118" s="268">
        <v>296854327</v>
      </c>
      <c r="S118" s="244"/>
      <c r="T118" s="247"/>
      <c r="U118" s="30">
        <f t="shared" si="5"/>
        <v>-53539627</v>
      </c>
      <c r="V118" s="258"/>
      <c r="X118" s="179">
        <v>10771372</v>
      </c>
      <c r="Y118" s="177">
        <v>226904813</v>
      </c>
      <c r="Z118" s="177">
        <v>-79199</v>
      </c>
    </row>
    <row r="119" spans="1:26" ht="15.95" customHeight="1">
      <c r="A119" s="66"/>
      <c r="B119" s="16"/>
      <c r="C119" s="10" t="s">
        <v>72</v>
      </c>
      <c r="G119" s="10"/>
      <c r="H119" s="10"/>
      <c r="J119" s="10"/>
      <c r="K119" s="10"/>
      <c r="L119" s="10"/>
      <c r="M119" s="69"/>
      <c r="N119" s="232"/>
      <c r="O119" s="266">
        <f>SUM(O117:O118)</f>
        <v>215485998</v>
      </c>
      <c r="P119" s="28"/>
      <c r="Q119" s="235"/>
      <c r="R119" s="266">
        <f>SUM(R117:R118)</f>
        <v>269874508</v>
      </c>
      <c r="S119" s="235"/>
      <c r="T119" s="237"/>
      <c r="U119" s="42">
        <f t="shared" si="5"/>
        <v>-54388510</v>
      </c>
      <c r="V119" s="234"/>
      <c r="X119" s="179">
        <v>8971372</v>
      </c>
      <c r="Y119" s="177">
        <v>206865711</v>
      </c>
      <c r="Z119" s="177">
        <v>-118799</v>
      </c>
    </row>
    <row r="120" spans="1:26" ht="15.95" customHeight="1" thickBot="1">
      <c r="A120" s="64" t="s">
        <v>73</v>
      </c>
      <c r="B120" t="s">
        <v>74</v>
      </c>
      <c r="C120" s="16"/>
      <c r="D120" s="10"/>
      <c r="F120" s="12"/>
      <c r="G120" s="12"/>
      <c r="H120" s="12"/>
      <c r="J120" s="12"/>
      <c r="K120" s="12"/>
      <c r="L120" s="12"/>
      <c r="M120" s="13"/>
      <c r="N120" s="262"/>
      <c r="O120" s="39">
        <f>O111+O119</f>
        <v>217294925</v>
      </c>
      <c r="P120" s="40"/>
      <c r="Q120" s="263"/>
      <c r="R120" s="39">
        <f>R111+R119</f>
        <v>329966089</v>
      </c>
      <c r="S120" s="39"/>
      <c r="T120" s="264"/>
      <c r="U120" s="39">
        <f>O120-R120</f>
        <v>-112671164</v>
      </c>
      <c r="V120" s="40"/>
      <c r="X120" s="179">
        <v>-11572373</v>
      </c>
      <c r="Y120" s="177">
        <v>215325176</v>
      </c>
      <c r="Z120" s="177">
        <v>45497406</v>
      </c>
    </row>
    <row r="121" spans="1:26" ht="15.95" customHeight="1" thickTop="1">
      <c r="A121" s="74"/>
      <c r="B121" s="75"/>
      <c r="C121" s="75"/>
      <c r="D121" s="75"/>
      <c r="E121" s="75"/>
      <c r="F121" s="75"/>
      <c r="G121" s="75"/>
      <c r="H121" s="75"/>
      <c r="I121" s="75"/>
      <c r="J121" s="75"/>
      <c r="K121" s="75"/>
      <c r="L121" s="75"/>
      <c r="M121" s="76"/>
      <c r="N121" s="252"/>
      <c r="O121" s="36"/>
      <c r="P121" s="35"/>
      <c r="Q121" s="255"/>
      <c r="R121" s="36"/>
      <c r="S121" s="36"/>
      <c r="T121" s="257"/>
      <c r="U121" s="36"/>
      <c r="V121" s="35"/>
      <c r="Y121" s="177"/>
      <c r="Z121" s="177"/>
    </row>
    <row r="122" spans="1:26">
      <c r="A122" s="10"/>
      <c r="N122" s="261"/>
      <c r="O122" s="235"/>
      <c r="P122" s="235"/>
      <c r="Q122" s="235"/>
      <c r="R122" s="235"/>
      <c r="S122" s="235"/>
      <c r="T122" s="235"/>
      <c r="U122" s="235"/>
      <c r="V122" s="235"/>
    </row>
  </sheetData>
  <mergeCells count="9">
    <mergeCell ref="F17:M17"/>
    <mergeCell ref="F20:M20"/>
    <mergeCell ref="F49:M49"/>
    <mergeCell ref="A2:V2"/>
    <mergeCell ref="A3:V3"/>
    <mergeCell ref="A6:M6"/>
    <mergeCell ref="N6:P6"/>
    <mergeCell ref="Q6:S6"/>
    <mergeCell ref="T6:V6"/>
  </mergeCells>
  <phoneticPr fontId="4"/>
  <pageMargins left="0.98425196850393704" right="0.59055118110236227" top="0.62992125984251968" bottom="0.59055118110236227" header="0.51181102362204722" footer="0.51181102362204722"/>
  <pageSetup paperSize="9" scale="86" firstPageNumber="27" fitToHeight="0" orientation="portrait" useFirstPageNumber="1" r:id="rId1"/>
  <headerFooter>
    <oddFooter>&amp;C&amp;"HG丸ｺﾞｼｯｸM-PRO,標準"&amp;P</oddFooter>
  </headerFooter>
  <rowBreaks count="2" manualBreakCount="2">
    <brk id="60" max="21" man="1"/>
    <brk id="117"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5"/>
  <sheetViews>
    <sheetView zoomScaleNormal="100" workbookViewId="0">
      <selection activeCell="J13" sqref="J13"/>
    </sheetView>
  </sheetViews>
  <sheetFormatPr defaultColWidth="9" defaultRowHeight="13.5"/>
  <cols>
    <col min="1" max="3" width="2.25" style="1" customWidth="1"/>
    <col min="4" max="4" width="2.875" style="1" customWidth="1"/>
    <col min="5" max="6" width="2.25" style="1" customWidth="1"/>
    <col min="7" max="7" width="2.125" style="1" customWidth="1"/>
    <col min="8" max="21" width="2.25" style="1" customWidth="1"/>
    <col min="22" max="22" width="1.25" style="1" customWidth="1"/>
    <col min="23" max="23" width="13.75" style="33" customWidth="1"/>
    <col min="24" max="24" width="1.25" style="47" customWidth="1"/>
    <col min="25" max="25" width="1.25" style="1" hidden="1" customWidth="1"/>
    <col min="26" max="26" width="13.75" style="47" hidden="1" customWidth="1"/>
    <col min="27" max="27" width="1.25" style="47" hidden="1" customWidth="1"/>
    <col min="28" max="28" width="1.25" style="1" hidden="1" customWidth="1"/>
    <col min="29" max="29" width="13.75" style="47" hidden="1" customWidth="1"/>
    <col min="30" max="30" width="1.25" style="47" hidden="1" customWidth="1"/>
    <col min="31" max="31" width="1.25" style="1" customWidth="1"/>
    <col min="32" max="32" width="13.75" style="33" customWidth="1"/>
    <col min="33" max="33" width="1.25" style="47" customWidth="1"/>
    <col min="34" max="34" width="1.25" style="1" customWidth="1"/>
    <col min="35" max="35" width="13.75" style="33" customWidth="1"/>
    <col min="36" max="36" width="1.25" style="47" customWidth="1"/>
    <col min="37" max="16384" width="9" style="1"/>
  </cols>
  <sheetData>
    <row r="1" spans="1:36" ht="21">
      <c r="A1" s="308" t="s">
        <v>20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1"/>
    </row>
    <row r="2" spans="1:36" customFormat="1">
      <c r="A2" s="309" t="s">
        <v>482</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row>
    <row r="3" spans="1:36" customFormat="1">
      <c r="A3" t="s">
        <v>173</v>
      </c>
      <c r="O3" s="2"/>
      <c r="P3" s="2"/>
      <c r="Q3" s="2"/>
      <c r="R3" s="2"/>
      <c r="S3" s="2"/>
      <c r="T3" s="2"/>
      <c r="U3" s="2"/>
      <c r="V3" s="2"/>
      <c r="W3" s="2"/>
      <c r="Y3" s="2"/>
      <c r="AB3" s="2"/>
      <c r="AE3" s="2"/>
      <c r="AF3" s="2"/>
      <c r="AH3" s="2"/>
      <c r="AI3" s="2"/>
    </row>
    <row r="4" spans="1:36" customFormat="1" ht="12.75" customHeight="1">
      <c r="B4" s="16"/>
      <c r="C4" s="16"/>
      <c r="D4" s="16"/>
      <c r="E4" s="16"/>
      <c r="F4" s="16"/>
      <c r="G4" s="16"/>
      <c r="H4" s="16"/>
      <c r="I4" s="16"/>
      <c r="J4" s="16"/>
      <c r="K4" s="16"/>
      <c r="L4" s="16"/>
      <c r="M4" s="16"/>
      <c r="N4" s="16"/>
      <c r="O4" s="26"/>
      <c r="P4" s="26"/>
      <c r="Q4" s="26"/>
      <c r="R4" s="26"/>
      <c r="S4" s="26"/>
      <c r="T4" s="26"/>
      <c r="U4" s="26"/>
      <c r="V4" s="26"/>
      <c r="W4" s="18"/>
      <c r="Y4" s="26"/>
      <c r="AB4" s="26"/>
      <c r="AE4" s="26"/>
      <c r="AF4" s="18"/>
      <c r="AH4" s="26"/>
      <c r="AI4" s="18" t="s">
        <v>134</v>
      </c>
    </row>
    <row r="5" spans="1:36" customFormat="1" ht="15.95" customHeight="1">
      <c r="A5" s="313" t="s">
        <v>1</v>
      </c>
      <c r="B5" s="314"/>
      <c r="C5" s="314"/>
      <c r="D5" s="314"/>
      <c r="E5" s="314"/>
      <c r="F5" s="314"/>
      <c r="G5" s="314"/>
      <c r="H5" s="314"/>
      <c r="I5" s="314"/>
      <c r="J5" s="314"/>
      <c r="K5" s="314"/>
      <c r="L5" s="314"/>
      <c r="M5" s="314"/>
      <c r="N5" s="314"/>
      <c r="O5" s="314"/>
      <c r="P5" s="314"/>
      <c r="Q5" s="314"/>
      <c r="R5" s="314"/>
      <c r="S5" s="314"/>
      <c r="T5" s="314"/>
      <c r="U5" s="314"/>
      <c r="V5" s="310" t="s">
        <v>21</v>
      </c>
      <c r="W5" s="311"/>
      <c r="X5" s="312"/>
      <c r="Y5" s="310" t="s">
        <v>22</v>
      </c>
      <c r="Z5" s="311"/>
      <c r="AA5" s="312"/>
      <c r="AB5" s="310" t="s">
        <v>23</v>
      </c>
      <c r="AC5" s="311"/>
      <c r="AD5" s="312"/>
      <c r="AE5" s="310" t="s">
        <v>22</v>
      </c>
      <c r="AF5" s="311"/>
      <c r="AG5" s="312"/>
      <c r="AH5" s="310" t="s">
        <v>135</v>
      </c>
      <c r="AI5" s="311"/>
      <c r="AJ5" s="312"/>
    </row>
    <row r="6" spans="1:36" ht="15" customHeight="1">
      <c r="A6" s="3"/>
      <c r="B6" s="4"/>
      <c r="C6" s="4"/>
      <c r="D6" s="4"/>
      <c r="E6" s="4"/>
      <c r="F6" s="4"/>
      <c r="G6" s="4"/>
      <c r="H6" s="4"/>
      <c r="I6" s="4"/>
      <c r="J6" s="4"/>
      <c r="K6" s="4"/>
      <c r="L6" s="4"/>
      <c r="M6" s="4"/>
      <c r="N6" s="4"/>
      <c r="O6" s="4"/>
      <c r="P6" s="4"/>
      <c r="Q6" s="4"/>
      <c r="R6" s="4"/>
      <c r="S6" s="4"/>
      <c r="T6" s="4"/>
      <c r="U6" s="4"/>
      <c r="V6" s="3"/>
      <c r="W6" s="186"/>
      <c r="X6" s="5"/>
      <c r="Y6" s="3"/>
      <c r="Z6" s="4"/>
      <c r="AA6" s="5"/>
      <c r="AB6" s="3"/>
      <c r="AC6" s="4"/>
      <c r="AD6" s="5"/>
      <c r="AE6" s="3"/>
      <c r="AF6" s="186"/>
      <c r="AG6" s="5"/>
      <c r="AH6" s="3"/>
      <c r="AI6" s="186"/>
      <c r="AJ6" s="5"/>
    </row>
    <row r="7" spans="1:36" ht="15" customHeight="1">
      <c r="A7" s="6"/>
      <c r="B7" s="7" t="s">
        <v>2</v>
      </c>
      <c r="C7" s="1" t="s">
        <v>3</v>
      </c>
      <c r="V7" s="6"/>
      <c r="W7" s="22"/>
      <c r="X7" s="48"/>
      <c r="Y7" s="6"/>
      <c r="Z7" s="46"/>
      <c r="AA7" s="48"/>
      <c r="AB7" s="6"/>
      <c r="AC7" s="46"/>
      <c r="AD7" s="48"/>
      <c r="AE7" s="6"/>
      <c r="AF7" s="22"/>
      <c r="AG7" s="48"/>
      <c r="AH7" s="6"/>
      <c r="AI7" s="22"/>
      <c r="AJ7" s="48"/>
    </row>
    <row r="8" spans="1:36" ht="15" customHeight="1">
      <c r="A8" s="6"/>
      <c r="C8" s="7">
        <v>1</v>
      </c>
      <c r="D8" s="1" t="s">
        <v>4</v>
      </c>
      <c r="V8" s="6"/>
      <c r="W8" s="22"/>
      <c r="X8" s="48"/>
      <c r="Y8" s="6"/>
      <c r="Z8" s="46"/>
      <c r="AA8" s="48"/>
      <c r="AB8" s="6"/>
      <c r="AC8" s="46"/>
      <c r="AD8" s="48"/>
      <c r="AE8" s="6"/>
      <c r="AF8" s="22"/>
      <c r="AG8" s="48"/>
      <c r="AH8" s="6"/>
      <c r="AI8" s="22"/>
      <c r="AJ8" s="48"/>
    </row>
    <row r="9" spans="1:36" ht="15" customHeight="1">
      <c r="A9" s="6"/>
      <c r="C9" s="7"/>
      <c r="E9" s="187"/>
      <c r="F9" s="1" t="s">
        <v>5</v>
      </c>
      <c r="V9" s="6"/>
      <c r="W9" s="22">
        <v>103982424</v>
      </c>
      <c r="X9" s="48"/>
      <c r="Y9" s="6"/>
      <c r="Z9" s="46"/>
      <c r="AA9" s="48"/>
      <c r="AB9" s="6"/>
      <c r="AC9" s="46">
        <f>W9-Z9</f>
        <v>103982424</v>
      </c>
      <c r="AD9" s="48"/>
      <c r="AE9" s="6"/>
      <c r="AF9" s="22">
        <v>117762520</v>
      </c>
      <c r="AG9" s="48"/>
      <c r="AH9" s="6"/>
      <c r="AI9" s="22">
        <f>W9-AF9</f>
        <v>-13780096</v>
      </c>
      <c r="AJ9" s="48"/>
    </row>
    <row r="10" spans="1:36" ht="15" customHeight="1">
      <c r="A10" s="6"/>
      <c r="C10" s="7"/>
      <c r="E10" s="187"/>
      <c r="F10" s="1" t="s">
        <v>126</v>
      </c>
      <c r="V10" s="6"/>
      <c r="W10" s="22">
        <v>2931094</v>
      </c>
      <c r="X10" s="48"/>
      <c r="Y10" s="6"/>
      <c r="Z10" s="46"/>
      <c r="AA10" s="48"/>
      <c r="AB10" s="6"/>
      <c r="AC10" s="46"/>
      <c r="AD10" s="48"/>
      <c r="AE10" s="6"/>
      <c r="AF10" s="22">
        <v>6329340</v>
      </c>
      <c r="AG10" s="48"/>
      <c r="AH10" s="6"/>
      <c r="AI10" s="22">
        <f>W10-AF10</f>
        <v>-3398246</v>
      </c>
      <c r="AJ10" s="48"/>
    </row>
    <row r="11" spans="1:36" ht="15" customHeight="1">
      <c r="A11" s="6"/>
      <c r="C11" s="7"/>
      <c r="E11" s="1" t="s">
        <v>6</v>
      </c>
      <c r="V11" s="49"/>
      <c r="W11" s="30">
        <f>SUM(W9:W10)</f>
        <v>106913518</v>
      </c>
      <c r="X11" s="50"/>
      <c r="Y11" s="49"/>
      <c r="Z11" s="51">
        <f>SUM(Z9:Z9)</f>
        <v>0</v>
      </c>
      <c r="AA11" s="50"/>
      <c r="AB11" s="49"/>
      <c r="AC11" s="51">
        <f>W11-Z11</f>
        <v>106913518</v>
      </c>
      <c r="AD11" s="50"/>
      <c r="AE11" s="49"/>
      <c r="AF11" s="30">
        <v>124091860</v>
      </c>
      <c r="AG11" s="50"/>
      <c r="AH11" s="49"/>
      <c r="AI11" s="30">
        <f>W11-AF11</f>
        <v>-17178342</v>
      </c>
      <c r="AJ11" s="50"/>
    </row>
    <row r="12" spans="1:36" ht="15" customHeight="1">
      <c r="A12" s="6"/>
      <c r="C12" s="7">
        <v>2</v>
      </c>
      <c r="D12" s="1" t="s">
        <v>7</v>
      </c>
      <c r="V12" s="6"/>
      <c r="W12" s="22"/>
      <c r="X12" s="48"/>
      <c r="Y12" s="6"/>
      <c r="Z12" s="46"/>
      <c r="AA12" s="48"/>
      <c r="AB12" s="6"/>
      <c r="AC12" s="46"/>
      <c r="AD12" s="48"/>
      <c r="AE12" s="6"/>
      <c r="AF12" s="22"/>
      <c r="AG12" s="48"/>
      <c r="AH12" s="6"/>
      <c r="AI12" s="22"/>
      <c r="AJ12" s="48"/>
    </row>
    <row r="13" spans="1:36" ht="15" customHeight="1">
      <c r="A13" s="6"/>
      <c r="D13" s="9" t="s">
        <v>8</v>
      </c>
      <c r="E13" s="1" t="s">
        <v>100</v>
      </c>
      <c r="V13" s="6"/>
      <c r="W13" s="22"/>
      <c r="X13" s="48"/>
      <c r="Y13" s="6"/>
      <c r="Z13" s="46"/>
      <c r="AA13" s="48"/>
      <c r="AB13" s="6"/>
      <c r="AC13" s="52"/>
      <c r="AD13" s="48"/>
      <c r="AE13" s="6"/>
      <c r="AF13" s="22"/>
      <c r="AG13" s="48"/>
      <c r="AH13" s="6"/>
      <c r="AI13" s="22"/>
      <c r="AJ13" s="48"/>
    </row>
    <row r="14" spans="1:36" ht="15" customHeight="1">
      <c r="A14" s="6"/>
      <c r="D14" s="9"/>
      <c r="F14" s="1" t="s">
        <v>17</v>
      </c>
      <c r="V14" s="6"/>
      <c r="W14" s="22">
        <f>BS内訳!AD17</f>
        <v>131862</v>
      </c>
      <c r="X14" s="48"/>
      <c r="Y14" s="6"/>
      <c r="Z14" s="46"/>
      <c r="AA14" s="48"/>
      <c r="AB14" s="6"/>
      <c r="AC14" s="52"/>
      <c r="AD14" s="48"/>
      <c r="AE14" s="6"/>
      <c r="AF14" s="22">
        <v>131860</v>
      </c>
      <c r="AG14" s="48"/>
      <c r="AH14" s="6"/>
      <c r="AI14" s="22">
        <f t="shared" ref="AI14:AI21" si="0">W14-AF14</f>
        <v>2</v>
      </c>
      <c r="AJ14" s="48"/>
    </row>
    <row r="15" spans="1:36" ht="15" customHeight="1">
      <c r="A15" s="6"/>
      <c r="D15" s="9"/>
      <c r="F15" s="1" t="s">
        <v>121</v>
      </c>
      <c r="V15" s="6"/>
      <c r="W15" s="22">
        <f>BS内訳!AD18</f>
        <v>14219014</v>
      </c>
      <c r="X15" s="48"/>
      <c r="Y15" s="6"/>
      <c r="Z15" s="46"/>
      <c r="AA15" s="48"/>
      <c r="AB15" s="6"/>
      <c r="AC15" s="52"/>
      <c r="AD15" s="48"/>
      <c r="AE15" s="6"/>
      <c r="AF15" s="22">
        <v>22266005</v>
      </c>
      <c r="AG15" s="48"/>
      <c r="AH15" s="6"/>
      <c r="AI15" s="22">
        <f t="shared" si="0"/>
        <v>-8046991</v>
      </c>
      <c r="AJ15" s="48"/>
    </row>
    <row r="16" spans="1:36" ht="15" customHeight="1">
      <c r="A16" s="6"/>
      <c r="D16" s="9"/>
      <c r="F16" s="1" t="s">
        <v>396</v>
      </c>
      <c r="V16" s="6"/>
      <c r="W16" s="22">
        <v>115807465</v>
      </c>
      <c r="X16" s="48"/>
      <c r="Y16" s="6"/>
      <c r="Z16" s="46"/>
      <c r="AA16" s="48"/>
      <c r="AB16" s="6"/>
      <c r="AC16" s="52"/>
      <c r="AD16" s="48"/>
      <c r="AE16" s="6"/>
      <c r="AF16" s="22">
        <v>118609258</v>
      </c>
      <c r="AG16" s="48"/>
      <c r="AH16" s="6"/>
      <c r="AI16" s="22">
        <f t="shared" si="0"/>
        <v>-2801793</v>
      </c>
      <c r="AJ16" s="48"/>
    </row>
    <row r="17" spans="1:36" ht="15" customHeight="1">
      <c r="A17" s="6"/>
      <c r="D17" s="9"/>
      <c r="F17" s="1" t="s">
        <v>144</v>
      </c>
      <c r="V17" s="6"/>
      <c r="W17" s="22">
        <v>24893125</v>
      </c>
      <c r="X17" s="48"/>
      <c r="Y17" s="6"/>
      <c r="Z17" s="46"/>
      <c r="AA17" s="48"/>
      <c r="AB17" s="6"/>
      <c r="AC17" s="52"/>
      <c r="AD17" s="48"/>
      <c r="AE17" s="6"/>
      <c r="AF17" s="22">
        <v>28956054</v>
      </c>
      <c r="AG17" s="48"/>
      <c r="AH17" s="6"/>
      <c r="AI17" s="22">
        <f t="shared" si="0"/>
        <v>-4062929</v>
      </c>
      <c r="AJ17" s="48"/>
    </row>
    <row r="18" spans="1:36" ht="15" customHeight="1">
      <c r="A18" s="6"/>
      <c r="D18" s="9"/>
      <c r="F18" s="1" t="s">
        <v>326</v>
      </c>
      <c r="V18" s="6"/>
      <c r="W18" s="22">
        <v>73238474</v>
      </c>
      <c r="X18" s="48"/>
      <c r="Y18" s="6"/>
      <c r="Z18" s="46"/>
      <c r="AA18" s="48"/>
      <c r="AB18" s="6"/>
      <c r="AC18" s="52"/>
      <c r="AD18" s="48"/>
      <c r="AE18" s="6"/>
      <c r="AF18" s="22">
        <v>79371859</v>
      </c>
      <c r="AG18" s="48"/>
      <c r="AH18" s="6"/>
      <c r="AI18" s="22">
        <f t="shared" si="0"/>
        <v>-6133385</v>
      </c>
      <c r="AJ18" s="48"/>
    </row>
    <row r="19" spans="1:36" ht="15" customHeight="1">
      <c r="A19" s="6"/>
      <c r="D19" s="9"/>
      <c r="F19" s="1" t="s">
        <v>397</v>
      </c>
      <c r="V19" s="6"/>
      <c r="W19" s="22">
        <f>BS内訳!AD22</f>
        <v>66</v>
      </c>
      <c r="X19" s="48"/>
      <c r="Y19" s="6"/>
      <c r="Z19" s="46"/>
      <c r="AA19" s="48"/>
      <c r="AB19" s="6"/>
      <c r="AC19" s="52"/>
      <c r="AD19" s="48"/>
      <c r="AE19" s="6"/>
      <c r="AF19" s="22">
        <v>66</v>
      </c>
      <c r="AG19" s="48"/>
      <c r="AH19" s="6"/>
      <c r="AI19" s="22">
        <f t="shared" si="0"/>
        <v>0</v>
      </c>
      <c r="AJ19" s="48"/>
    </row>
    <row r="20" spans="1:36" ht="15" customHeight="1">
      <c r="A20" s="6"/>
      <c r="D20" s="9"/>
      <c r="F20" s="1" t="s">
        <v>398</v>
      </c>
      <c r="V20" s="6"/>
      <c r="W20" s="22">
        <v>15024694</v>
      </c>
      <c r="X20" s="48"/>
      <c r="Y20" s="6"/>
      <c r="Z20" s="46"/>
      <c r="AA20" s="48"/>
      <c r="AB20" s="6"/>
      <c r="AC20" s="52"/>
      <c r="AD20" s="48"/>
      <c r="AE20" s="6"/>
      <c r="AF20" s="22">
        <v>22687855</v>
      </c>
      <c r="AG20" s="48"/>
      <c r="AH20" s="6"/>
      <c r="AI20" s="22">
        <f t="shared" si="0"/>
        <v>-7663161</v>
      </c>
      <c r="AJ20" s="48"/>
    </row>
    <row r="21" spans="1:36" ht="15" customHeight="1">
      <c r="A21" s="6"/>
      <c r="D21" s="9"/>
      <c r="E21" s="1" t="s">
        <v>101</v>
      </c>
      <c r="V21" s="49"/>
      <c r="W21" s="30">
        <f>SUM(W14:W20)</f>
        <v>243314700</v>
      </c>
      <c r="X21" s="50"/>
      <c r="Y21" s="6"/>
      <c r="Z21" s="46"/>
      <c r="AA21" s="48"/>
      <c r="AB21" s="6"/>
      <c r="AC21" s="52"/>
      <c r="AD21" s="48"/>
      <c r="AE21" s="49"/>
      <c r="AF21" s="30">
        <v>272022957</v>
      </c>
      <c r="AG21" s="50"/>
      <c r="AH21" s="49"/>
      <c r="AI21" s="30">
        <f t="shared" si="0"/>
        <v>-28708257</v>
      </c>
      <c r="AJ21" s="50"/>
    </row>
    <row r="22" spans="1:36" ht="15" customHeight="1">
      <c r="A22" s="6"/>
      <c r="D22" s="9" t="s">
        <v>95</v>
      </c>
      <c r="E22" s="1" t="s">
        <v>127</v>
      </c>
      <c r="V22" s="6"/>
      <c r="W22" s="22"/>
      <c r="X22" s="48"/>
      <c r="Y22" s="6"/>
      <c r="Z22" s="46"/>
      <c r="AA22" s="48"/>
      <c r="AB22" s="6"/>
      <c r="AC22" s="52"/>
      <c r="AD22" s="48"/>
      <c r="AE22" s="6"/>
      <c r="AF22" s="22"/>
      <c r="AG22" s="48"/>
      <c r="AH22" s="6"/>
      <c r="AI22" s="22"/>
      <c r="AJ22" s="48"/>
    </row>
    <row r="23" spans="1:36" ht="15" customHeight="1">
      <c r="A23" s="6"/>
      <c r="D23" s="9"/>
      <c r="F23" s="1" t="s">
        <v>18</v>
      </c>
      <c r="V23" s="6"/>
      <c r="W23" s="22">
        <v>11106718</v>
      </c>
      <c r="X23" s="48"/>
      <c r="Y23" s="6"/>
      <c r="Z23" s="46"/>
      <c r="AA23" s="48"/>
      <c r="AB23" s="6"/>
      <c r="AC23" s="46"/>
      <c r="AD23" s="48"/>
      <c r="AE23" s="6"/>
      <c r="AF23" s="22">
        <v>11407358</v>
      </c>
      <c r="AG23" s="48"/>
      <c r="AH23" s="6"/>
      <c r="AI23" s="22">
        <f t="shared" ref="AI23:AI30" si="1">W23-AF23</f>
        <v>-300640</v>
      </c>
      <c r="AJ23" s="48"/>
    </row>
    <row r="24" spans="1:36" ht="15" customHeight="1">
      <c r="A24" s="6"/>
      <c r="D24" s="9"/>
      <c r="F24" s="1" t="s">
        <v>144</v>
      </c>
      <c r="V24" s="6"/>
      <c r="W24" s="22">
        <v>723465</v>
      </c>
      <c r="X24" s="48"/>
      <c r="Y24" s="6"/>
      <c r="Z24" s="46"/>
      <c r="AA24" s="48"/>
      <c r="AB24" s="6"/>
      <c r="AC24" s="46"/>
      <c r="AD24" s="48"/>
      <c r="AE24" s="6"/>
      <c r="AF24" s="22">
        <v>857510</v>
      </c>
      <c r="AG24" s="48"/>
      <c r="AH24" s="6"/>
      <c r="AI24" s="22">
        <f t="shared" si="1"/>
        <v>-134045</v>
      </c>
      <c r="AJ24" s="48"/>
    </row>
    <row r="25" spans="1:36" ht="15" customHeight="1">
      <c r="A25" s="6"/>
      <c r="D25" s="9"/>
      <c r="F25" s="1" t="s">
        <v>145</v>
      </c>
      <c r="V25" s="6"/>
      <c r="W25" s="22">
        <v>3831461</v>
      </c>
      <c r="X25" s="48"/>
      <c r="Y25" s="6"/>
      <c r="Z25" s="46"/>
      <c r="AA25" s="48"/>
      <c r="AB25" s="6"/>
      <c r="AC25" s="46">
        <f>W25-Z25</f>
        <v>3831461</v>
      </c>
      <c r="AD25" s="48"/>
      <c r="AE25" s="6"/>
      <c r="AF25" s="22">
        <v>4694941</v>
      </c>
      <c r="AG25" s="48"/>
      <c r="AH25" s="6"/>
      <c r="AI25" s="22">
        <f t="shared" si="1"/>
        <v>-863480</v>
      </c>
      <c r="AJ25" s="48"/>
    </row>
    <row r="26" spans="1:36" ht="15" customHeight="1">
      <c r="A26" s="6"/>
      <c r="D26" s="9"/>
      <c r="F26" s="1" t="s">
        <v>125</v>
      </c>
      <c r="V26" s="6"/>
      <c r="W26" s="22">
        <v>27</v>
      </c>
      <c r="X26" s="48"/>
      <c r="Y26" s="6"/>
      <c r="Z26" s="46"/>
      <c r="AA26" s="48"/>
      <c r="AB26" s="6"/>
      <c r="AC26" s="46">
        <f>W26-Z26</f>
        <v>27</v>
      </c>
      <c r="AD26" s="48"/>
      <c r="AE26" s="6"/>
      <c r="AF26" s="22">
        <v>34</v>
      </c>
      <c r="AG26" s="48"/>
      <c r="AH26" s="6"/>
      <c r="AI26" s="22">
        <f t="shared" si="1"/>
        <v>-7</v>
      </c>
      <c r="AJ26" s="48"/>
    </row>
    <row r="27" spans="1:36" ht="15" hidden="1" customHeight="1">
      <c r="A27" s="6"/>
      <c r="D27" s="9"/>
      <c r="F27" s="1" t="s">
        <v>136</v>
      </c>
      <c r="V27" s="6"/>
      <c r="W27" s="22">
        <f>BS内訳!AD30</f>
        <v>0</v>
      </c>
      <c r="X27" s="48"/>
      <c r="Y27" s="6"/>
      <c r="Z27" s="46"/>
      <c r="AA27" s="48"/>
      <c r="AB27" s="6"/>
      <c r="AC27" s="46"/>
      <c r="AD27" s="48"/>
      <c r="AE27" s="6"/>
      <c r="AF27" s="22">
        <v>0</v>
      </c>
      <c r="AG27" s="48"/>
      <c r="AH27" s="6"/>
      <c r="AI27" s="22">
        <f t="shared" si="1"/>
        <v>0</v>
      </c>
      <c r="AJ27" s="48"/>
    </row>
    <row r="28" spans="1:36" ht="15" customHeight="1">
      <c r="A28" s="6"/>
      <c r="D28" s="9"/>
      <c r="F28" s="1" t="s">
        <v>399</v>
      </c>
      <c r="V28" s="6"/>
      <c r="W28" s="22">
        <v>54195</v>
      </c>
      <c r="X28" s="48"/>
      <c r="Y28" s="6"/>
      <c r="Z28" s="46"/>
      <c r="AA28" s="48"/>
      <c r="AB28" s="6"/>
      <c r="AC28" s="46"/>
      <c r="AD28" s="48"/>
      <c r="AE28" s="6"/>
      <c r="AF28" s="22">
        <v>63340</v>
      </c>
      <c r="AG28" s="48"/>
      <c r="AH28" s="6"/>
      <c r="AI28" s="22">
        <f t="shared" si="1"/>
        <v>-9145</v>
      </c>
      <c r="AJ28" s="48"/>
    </row>
    <row r="29" spans="1:36" ht="15" customHeight="1">
      <c r="A29" s="6"/>
      <c r="E29" s="1" t="s">
        <v>128</v>
      </c>
      <c r="V29" s="49"/>
      <c r="W29" s="30">
        <f>SUM(W23:W28)</f>
        <v>15715866</v>
      </c>
      <c r="X29" s="50"/>
      <c r="Y29" s="49"/>
      <c r="Z29" s="51">
        <f>SUM(Z25:Z26)</f>
        <v>0</v>
      </c>
      <c r="AA29" s="50"/>
      <c r="AB29" s="49"/>
      <c r="AC29" s="51">
        <f>W29-Z29</f>
        <v>15715866</v>
      </c>
      <c r="AD29" s="50"/>
      <c r="AE29" s="49"/>
      <c r="AF29" s="30">
        <v>17023183</v>
      </c>
      <c r="AG29" s="50"/>
      <c r="AH29" s="49"/>
      <c r="AI29" s="30">
        <f t="shared" si="1"/>
        <v>-1307317</v>
      </c>
      <c r="AJ29" s="50"/>
    </row>
    <row r="30" spans="1:36" ht="15" customHeight="1">
      <c r="A30" s="6"/>
      <c r="E30" s="1" t="s">
        <v>10</v>
      </c>
      <c r="V30" s="49"/>
      <c r="W30" s="53">
        <f>SUM(W21+W29)</f>
        <v>259030566</v>
      </c>
      <c r="X30" s="50"/>
      <c r="Y30" s="51"/>
      <c r="Z30" s="51" t="e">
        <f>SUM(#REF!+Z29)</f>
        <v>#REF!</v>
      </c>
      <c r="AA30" s="50"/>
      <c r="AB30" s="51"/>
      <c r="AC30" s="51" t="e">
        <f>W30-Z30</f>
        <v>#REF!</v>
      </c>
      <c r="AD30" s="50"/>
      <c r="AE30" s="49"/>
      <c r="AF30" s="53">
        <v>289046140</v>
      </c>
      <c r="AG30" s="50"/>
      <c r="AH30" s="49"/>
      <c r="AI30" s="53">
        <f t="shared" si="1"/>
        <v>-30015574</v>
      </c>
      <c r="AJ30" s="50"/>
    </row>
    <row r="31" spans="1:36" ht="15" customHeight="1" thickBot="1">
      <c r="A31" s="6"/>
      <c r="E31" s="1" t="s">
        <v>11</v>
      </c>
      <c r="V31" s="188"/>
      <c r="W31" s="39">
        <f>W11+W29+W21</f>
        <v>365944084</v>
      </c>
      <c r="X31" s="54"/>
      <c r="Y31" s="55"/>
      <c r="Z31" s="55" t="e">
        <f>Z11+Z30</f>
        <v>#REF!</v>
      </c>
      <c r="AA31" s="54"/>
      <c r="AB31" s="55"/>
      <c r="AC31" s="55" t="e">
        <f>W31-Z31</f>
        <v>#REF!</v>
      </c>
      <c r="AD31" s="54"/>
      <c r="AE31" s="188"/>
      <c r="AF31" s="39">
        <v>413138000</v>
      </c>
      <c r="AG31" s="54"/>
      <c r="AH31" s="188"/>
      <c r="AI31" s="39">
        <f>W31-AF31</f>
        <v>-47193916</v>
      </c>
      <c r="AJ31" s="54"/>
    </row>
    <row r="32" spans="1:36" ht="15" customHeight="1" thickTop="1">
      <c r="A32" s="6"/>
      <c r="B32" s="7" t="s">
        <v>12</v>
      </c>
      <c r="C32" s="1" t="s">
        <v>13</v>
      </c>
      <c r="V32" s="6"/>
      <c r="W32" s="22"/>
      <c r="X32" s="48"/>
      <c r="Y32" s="6"/>
      <c r="Z32" s="46"/>
      <c r="AA32" s="48"/>
      <c r="AB32" s="6"/>
      <c r="AC32" s="46"/>
      <c r="AD32" s="48"/>
      <c r="AE32" s="6"/>
      <c r="AF32" s="22"/>
      <c r="AG32" s="48"/>
      <c r="AH32" s="6"/>
      <c r="AI32" s="22"/>
      <c r="AJ32" s="48"/>
    </row>
    <row r="33" spans="1:36" ht="15" customHeight="1">
      <c r="A33" s="6"/>
      <c r="C33" s="7">
        <v>1</v>
      </c>
      <c r="D33" s="1" t="s">
        <v>14</v>
      </c>
      <c r="V33" s="6"/>
      <c r="W33" s="22"/>
      <c r="X33" s="48"/>
      <c r="Y33" s="6"/>
      <c r="Z33" s="46"/>
      <c r="AA33" s="48"/>
      <c r="AB33" s="6"/>
      <c r="AC33" s="46"/>
      <c r="AD33" s="48"/>
      <c r="AE33" s="6"/>
      <c r="AF33" s="22"/>
      <c r="AG33" s="48"/>
      <c r="AH33" s="6"/>
      <c r="AI33" s="22"/>
      <c r="AJ33" s="48"/>
    </row>
    <row r="34" spans="1:36" ht="15" customHeight="1">
      <c r="A34" s="6"/>
      <c r="C34" s="7"/>
      <c r="E34" s="187"/>
      <c r="F34" s="1" t="s">
        <v>19</v>
      </c>
      <c r="V34" s="6"/>
      <c r="W34" s="22">
        <v>65832726</v>
      </c>
      <c r="X34" s="48"/>
      <c r="Y34" s="6"/>
      <c r="Z34" s="46"/>
      <c r="AA34" s="48"/>
      <c r="AB34" s="6"/>
      <c r="AC34" s="46">
        <f>W34-Z34</f>
        <v>65832726</v>
      </c>
      <c r="AD34" s="48"/>
      <c r="AE34" s="6"/>
      <c r="AF34" s="22">
        <v>81290708</v>
      </c>
      <c r="AG34" s="48"/>
      <c r="AH34" s="6"/>
      <c r="AI34" s="22">
        <f>W34-AF34</f>
        <v>-15457982</v>
      </c>
      <c r="AJ34" s="48"/>
    </row>
    <row r="35" spans="1:36" ht="15" customHeight="1">
      <c r="A35" s="6"/>
      <c r="C35" s="7"/>
      <c r="E35" s="187"/>
      <c r="F35" s="1" t="s">
        <v>433</v>
      </c>
      <c r="V35" s="6"/>
      <c r="W35" s="22">
        <f>BS内訳!$AD$38</f>
        <v>44400</v>
      </c>
      <c r="X35" s="48"/>
      <c r="Y35" s="6"/>
      <c r="Z35" s="46"/>
      <c r="AA35" s="48"/>
      <c r="AB35" s="6"/>
      <c r="AC35" s="46"/>
      <c r="AD35" s="48"/>
      <c r="AE35" s="6"/>
      <c r="AF35" s="22">
        <v>44400</v>
      </c>
      <c r="AG35" s="48"/>
      <c r="AH35" s="6"/>
      <c r="AI35" s="22">
        <f>W35-AF35</f>
        <v>0</v>
      </c>
      <c r="AJ35" s="48"/>
    </row>
    <row r="36" spans="1:36" ht="15" customHeight="1">
      <c r="A36" s="6"/>
      <c r="C36" s="7"/>
      <c r="E36" s="187"/>
      <c r="F36" s="1" t="s">
        <v>94</v>
      </c>
      <c r="V36" s="6"/>
      <c r="W36" s="22">
        <f>BS内訳!AD39</f>
        <v>515807</v>
      </c>
      <c r="X36" s="48"/>
      <c r="Y36" s="6"/>
      <c r="Z36" s="46"/>
      <c r="AA36" s="48"/>
      <c r="AB36" s="6"/>
      <c r="AC36" s="46"/>
      <c r="AD36" s="48"/>
      <c r="AE36" s="6"/>
      <c r="AF36" s="22">
        <v>212293</v>
      </c>
      <c r="AG36" s="48"/>
      <c r="AH36" s="6"/>
      <c r="AI36" s="22">
        <f>W36-AF36</f>
        <v>303514</v>
      </c>
      <c r="AJ36" s="48"/>
    </row>
    <row r="37" spans="1:36" ht="15" customHeight="1">
      <c r="A37" s="6"/>
      <c r="C37" s="7"/>
      <c r="E37" s="1" t="s">
        <v>15</v>
      </c>
      <c r="V37" s="49"/>
      <c r="W37" s="30">
        <f>SUM(W34:W36)</f>
        <v>66392933</v>
      </c>
      <c r="X37" s="50"/>
      <c r="Y37" s="49"/>
      <c r="Z37" s="51">
        <f>SUM(Z34)</f>
        <v>0</v>
      </c>
      <c r="AA37" s="50"/>
      <c r="AB37" s="49"/>
      <c r="AC37" s="51">
        <f>SUM(AC34)</f>
        <v>65832726</v>
      </c>
      <c r="AD37" s="50"/>
      <c r="AE37" s="49"/>
      <c r="AF37" s="30">
        <v>81547401</v>
      </c>
      <c r="AG37" s="50"/>
      <c r="AH37" s="49"/>
      <c r="AI37" s="30">
        <f>W37-AF37</f>
        <v>-15154468</v>
      </c>
      <c r="AJ37" s="50"/>
    </row>
    <row r="38" spans="1:36" ht="15" customHeight="1">
      <c r="A38" s="6"/>
      <c r="E38" s="1" t="s">
        <v>16</v>
      </c>
      <c r="V38" s="49"/>
      <c r="W38" s="30">
        <f>W37</f>
        <v>66392933</v>
      </c>
      <c r="X38" s="50"/>
      <c r="Y38" s="56"/>
      <c r="Z38" s="52" t="e">
        <f>Z37+#REF!</f>
        <v>#REF!</v>
      </c>
      <c r="AA38" s="57"/>
      <c r="AB38" s="56"/>
      <c r="AC38" s="52" t="e">
        <f>W38-Z38</f>
        <v>#REF!</v>
      </c>
      <c r="AD38" s="57"/>
      <c r="AE38" s="49"/>
      <c r="AF38" s="30">
        <v>81547401</v>
      </c>
      <c r="AG38" s="50"/>
      <c r="AH38" s="49"/>
      <c r="AI38" s="53">
        <f>W38-AF38</f>
        <v>-15154468</v>
      </c>
      <c r="AJ38" s="50"/>
    </row>
    <row r="39" spans="1:36" ht="15" customHeight="1">
      <c r="A39" s="6"/>
      <c r="B39" s="7" t="s">
        <v>24</v>
      </c>
      <c r="C39" s="1" t="s">
        <v>25</v>
      </c>
      <c r="V39" s="6"/>
      <c r="W39" s="22"/>
      <c r="X39" s="48"/>
      <c r="Y39" s="6"/>
      <c r="Z39" s="46"/>
      <c r="AA39" s="48"/>
      <c r="AB39" s="6"/>
      <c r="AC39" s="46"/>
      <c r="AD39" s="48"/>
      <c r="AE39" s="6"/>
      <c r="AF39" s="22"/>
      <c r="AG39" s="48"/>
      <c r="AH39" s="6"/>
      <c r="AI39" s="22"/>
      <c r="AJ39" s="48"/>
    </row>
    <row r="40" spans="1:36" ht="15" customHeight="1">
      <c r="A40" s="6"/>
      <c r="C40" s="7">
        <v>1</v>
      </c>
      <c r="D40" s="1" t="s">
        <v>26</v>
      </c>
      <c r="V40" s="6"/>
      <c r="W40" s="22"/>
      <c r="X40" s="48"/>
      <c r="Y40" s="6"/>
      <c r="Z40" s="46"/>
      <c r="AA40" s="48"/>
      <c r="AB40" s="6"/>
      <c r="AC40" s="46"/>
      <c r="AD40" s="48"/>
      <c r="AE40" s="6"/>
      <c r="AF40" s="22"/>
      <c r="AG40" s="48"/>
      <c r="AH40" s="6"/>
      <c r="AI40" s="22"/>
      <c r="AJ40" s="48"/>
    </row>
    <row r="41" spans="1:36" ht="15" customHeight="1">
      <c r="A41" s="6"/>
      <c r="C41" s="7"/>
      <c r="F41" s="1" t="s">
        <v>99</v>
      </c>
      <c r="V41" s="6"/>
      <c r="W41" s="22">
        <v>15738592</v>
      </c>
      <c r="X41" s="48"/>
      <c r="Y41" s="6"/>
      <c r="Z41" s="46"/>
      <c r="AA41" s="48"/>
      <c r="AB41" s="6"/>
      <c r="AC41" s="46"/>
      <c r="AD41" s="48"/>
      <c r="AE41" s="6"/>
      <c r="AF41" s="22">
        <v>19768581</v>
      </c>
      <c r="AG41" s="48"/>
      <c r="AH41" s="6"/>
      <c r="AI41" s="22">
        <f>W41-AF41</f>
        <v>-4029989</v>
      </c>
      <c r="AJ41" s="48"/>
    </row>
    <row r="42" spans="1:36" ht="15" customHeight="1">
      <c r="A42" s="6"/>
      <c r="C42" s="7"/>
      <c r="F42" s="1" t="s">
        <v>327</v>
      </c>
      <c r="V42" s="6"/>
      <c r="W42" s="22">
        <v>207838646</v>
      </c>
      <c r="X42" s="48"/>
      <c r="Y42" s="6"/>
      <c r="Z42" s="46"/>
      <c r="AA42" s="48"/>
      <c r="AB42" s="6"/>
      <c r="AC42" s="46"/>
      <c r="AD42" s="48"/>
      <c r="AE42" s="6"/>
      <c r="AF42" s="22">
        <v>226830227</v>
      </c>
      <c r="AG42" s="48"/>
      <c r="AH42" s="6"/>
      <c r="AI42" s="22">
        <f>W42-AF42</f>
        <v>-18991581</v>
      </c>
      <c r="AJ42" s="48"/>
    </row>
    <row r="43" spans="1:36" ht="15" customHeight="1">
      <c r="A43" s="6"/>
      <c r="C43" s="7"/>
      <c r="F43" s="1" t="s">
        <v>448</v>
      </c>
      <c r="V43" s="6"/>
      <c r="W43" s="22">
        <v>437527</v>
      </c>
      <c r="X43" s="48"/>
      <c r="Y43" s="6"/>
      <c r="Z43" s="46"/>
      <c r="AA43" s="48"/>
      <c r="AB43" s="6"/>
      <c r="AC43" s="46"/>
      <c r="AD43" s="48"/>
      <c r="AE43" s="6"/>
      <c r="AF43" s="22">
        <v>638827</v>
      </c>
      <c r="AG43" s="48"/>
      <c r="AH43" s="6"/>
      <c r="AI43" s="22">
        <f>W43-AF43</f>
        <v>-201300</v>
      </c>
      <c r="AJ43" s="48"/>
    </row>
    <row r="44" spans="1:36" ht="15" customHeight="1">
      <c r="A44" s="6"/>
      <c r="C44" s="7"/>
      <c r="F44" s="1" t="s">
        <v>328</v>
      </c>
      <c r="V44" s="6"/>
      <c r="W44" s="22">
        <v>19299935</v>
      </c>
      <c r="X44" s="48"/>
      <c r="Y44" s="6"/>
      <c r="Z44" s="46"/>
      <c r="AA44" s="48"/>
      <c r="AB44" s="6"/>
      <c r="AC44" s="46"/>
      <c r="AD44" s="48"/>
      <c r="AE44" s="6"/>
      <c r="AF44" s="22">
        <v>24785322</v>
      </c>
      <c r="AG44" s="48"/>
      <c r="AH44" s="6"/>
      <c r="AI44" s="22">
        <f>W44-AF44</f>
        <v>-5485387</v>
      </c>
      <c r="AJ44" s="48"/>
    </row>
    <row r="45" spans="1:36" ht="15" customHeight="1">
      <c r="A45" s="6"/>
      <c r="C45" s="7"/>
      <c r="E45" s="1" t="s">
        <v>27</v>
      </c>
      <c r="V45" s="56"/>
      <c r="W45" s="42">
        <f>SUM(W41:W44)</f>
        <v>243314700</v>
      </c>
      <c r="X45" s="57"/>
      <c r="Y45" s="44"/>
      <c r="Z45" s="58">
        <v>0</v>
      </c>
      <c r="AA45" s="59"/>
      <c r="AB45" s="44"/>
      <c r="AC45" s="58">
        <f t="shared" ref="AC45:AC50" si="2">W45-Z45</f>
        <v>243314700</v>
      </c>
      <c r="AD45" s="59"/>
      <c r="AE45" s="56"/>
      <c r="AF45" s="42">
        <v>272022957</v>
      </c>
      <c r="AG45" s="57"/>
      <c r="AH45" s="56"/>
      <c r="AI45" s="42">
        <f t="shared" ref="AI45:AI50" si="3">W45-AF45</f>
        <v>-28708257</v>
      </c>
      <c r="AJ45" s="57"/>
    </row>
    <row r="46" spans="1:36" ht="15" customHeight="1">
      <c r="A46" s="6"/>
      <c r="E46" s="1" t="s">
        <v>32</v>
      </c>
      <c r="V46" s="44" t="s">
        <v>30</v>
      </c>
      <c r="W46" s="36">
        <v>243314700</v>
      </c>
      <c r="X46" s="59" t="s">
        <v>31</v>
      </c>
      <c r="Y46" s="6"/>
      <c r="Z46" s="46"/>
      <c r="AA46" s="48"/>
      <c r="AB46" s="6"/>
      <c r="AC46" s="46"/>
      <c r="AD46" s="48"/>
      <c r="AE46" s="44" t="s">
        <v>30</v>
      </c>
      <c r="AF46" s="36">
        <v>272022957</v>
      </c>
      <c r="AG46" s="59" t="s">
        <v>31</v>
      </c>
      <c r="AH46" s="44" t="s">
        <v>30</v>
      </c>
      <c r="AI46" s="36">
        <f t="shared" si="3"/>
        <v>-28708257</v>
      </c>
      <c r="AJ46" s="59" t="s">
        <v>31</v>
      </c>
    </row>
    <row r="47" spans="1:36" ht="15" customHeight="1">
      <c r="A47" s="6"/>
      <c r="C47" s="7">
        <v>2</v>
      </c>
      <c r="D47" s="1" t="s">
        <v>28</v>
      </c>
      <c r="V47" s="6"/>
      <c r="W47" s="22">
        <f>W31-W38-W45</f>
        <v>56236451</v>
      </c>
      <c r="X47" s="48"/>
      <c r="Y47" s="6"/>
      <c r="Z47" s="46" t="e">
        <f>Z31-Z38</f>
        <v>#REF!</v>
      </c>
      <c r="AA47" s="48"/>
      <c r="AB47" s="6"/>
      <c r="AC47" s="46" t="e">
        <f t="shared" si="2"/>
        <v>#REF!</v>
      </c>
      <c r="AD47" s="48"/>
      <c r="AE47" s="6"/>
      <c r="AF47" s="22">
        <v>59567642</v>
      </c>
      <c r="AG47" s="48"/>
      <c r="AH47" s="6"/>
      <c r="AI47" s="22">
        <f t="shared" si="3"/>
        <v>-3331191</v>
      </c>
      <c r="AJ47" s="48"/>
    </row>
    <row r="48" spans="1:36" ht="15" customHeight="1">
      <c r="A48" s="6"/>
      <c r="E48" s="1" t="s">
        <v>32</v>
      </c>
      <c r="V48" s="6" t="s">
        <v>30</v>
      </c>
      <c r="W48" s="22">
        <f>BS内訳!$AD$56</f>
        <v>0</v>
      </c>
      <c r="X48" s="48" t="s">
        <v>31</v>
      </c>
      <c r="Y48" s="6" t="s">
        <v>30</v>
      </c>
      <c r="Z48" s="46"/>
      <c r="AA48" s="48" t="s">
        <v>31</v>
      </c>
      <c r="AB48" s="6" t="s">
        <v>30</v>
      </c>
      <c r="AC48" s="46">
        <f t="shared" si="2"/>
        <v>0</v>
      </c>
      <c r="AD48" s="48" t="s">
        <v>31</v>
      </c>
      <c r="AE48" s="6" t="s">
        <v>30</v>
      </c>
      <c r="AF48" s="22">
        <v>0</v>
      </c>
      <c r="AG48" s="48" t="s">
        <v>31</v>
      </c>
      <c r="AH48" s="6" t="s">
        <v>30</v>
      </c>
      <c r="AI48" s="22">
        <f t="shared" si="3"/>
        <v>0</v>
      </c>
      <c r="AJ48" s="48" t="s">
        <v>31</v>
      </c>
    </row>
    <row r="49" spans="1:36" ht="15" customHeight="1">
      <c r="A49" s="6"/>
      <c r="E49" s="1" t="s">
        <v>33</v>
      </c>
      <c r="V49" s="49"/>
      <c r="W49" s="30">
        <f>W45+W47</f>
        <v>299551151</v>
      </c>
      <c r="X49" s="50"/>
      <c r="Y49" s="49"/>
      <c r="Z49" s="51" t="e">
        <f>Z45+Z47</f>
        <v>#REF!</v>
      </c>
      <c r="AA49" s="50"/>
      <c r="AB49" s="49"/>
      <c r="AC49" s="51" t="e">
        <f t="shared" si="2"/>
        <v>#REF!</v>
      </c>
      <c r="AD49" s="50"/>
      <c r="AE49" s="49"/>
      <c r="AF49" s="30">
        <v>331590599</v>
      </c>
      <c r="AG49" s="50"/>
      <c r="AH49" s="49"/>
      <c r="AI49" s="30">
        <f t="shared" si="3"/>
        <v>-32039448</v>
      </c>
      <c r="AJ49" s="50"/>
    </row>
    <row r="50" spans="1:36" ht="15" customHeight="1" thickBot="1">
      <c r="A50" s="6"/>
      <c r="E50" s="1" t="s">
        <v>34</v>
      </c>
      <c r="V50" s="188"/>
      <c r="W50" s="39">
        <f>W38+W49</f>
        <v>365944084</v>
      </c>
      <c r="X50" s="54"/>
      <c r="Y50" s="188"/>
      <c r="Z50" s="55" t="e">
        <f>Z38+Z49</f>
        <v>#REF!</v>
      </c>
      <c r="AA50" s="54"/>
      <c r="AB50" s="188"/>
      <c r="AC50" s="55" t="e">
        <f t="shared" si="2"/>
        <v>#REF!</v>
      </c>
      <c r="AD50" s="54"/>
      <c r="AE50" s="188"/>
      <c r="AF50" s="39">
        <v>413138000</v>
      </c>
      <c r="AG50" s="54"/>
      <c r="AH50" s="188"/>
      <c r="AI50" s="39">
        <f t="shared" si="3"/>
        <v>-47193916</v>
      </c>
      <c r="AJ50" s="54"/>
    </row>
    <row r="51" spans="1:36" ht="15" customHeight="1" thickTop="1">
      <c r="A51" s="44"/>
      <c r="B51" s="45"/>
      <c r="C51" s="45"/>
      <c r="D51" s="45"/>
      <c r="E51" s="45"/>
      <c r="F51" s="45"/>
      <c r="G51" s="45"/>
      <c r="H51" s="45"/>
      <c r="I51" s="45"/>
      <c r="J51" s="45"/>
      <c r="K51" s="45"/>
      <c r="L51" s="45"/>
      <c r="M51" s="45"/>
      <c r="N51" s="45"/>
      <c r="O51" s="45"/>
      <c r="P51" s="45"/>
      <c r="Q51" s="45"/>
      <c r="R51" s="45"/>
      <c r="S51" s="45"/>
      <c r="T51" s="45"/>
      <c r="U51" s="45"/>
      <c r="V51" s="44"/>
      <c r="W51" s="36"/>
      <c r="X51" s="59"/>
      <c r="Y51" s="44"/>
      <c r="Z51" s="58"/>
      <c r="AA51" s="59"/>
      <c r="AB51" s="44"/>
      <c r="AC51" s="58"/>
      <c r="AD51" s="59"/>
      <c r="AE51" s="44"/>
      <c r="AF51" s="36"/>
      <c r="AG51" s="59"/>
      <c r="AH51" s="44"/>
      <c r="AI51" s="36"/>
      <c r="AJ51" s="59"/>
    </row>
    <row r="52" spans="1:36" ht="15" customHeight="1">
      <c r="W52" s="22"/>
      <c r="X52" s="46"/>
      <c r="Z52" s="46"/>
      <c r="AA52" s="46"/>
      <c r="AC52" s="46"/>
      <c r="AD52" s="46"/>
      <c r="AF52" s="22"/>
      <c r="AG52" s="46"/>
      <c r="AI52" s="22"/>
      <c r="AJ52" s="46"/>
    </row>
    <row r="53" spans="1:36">
      <c r="W53" s="22"/>
      <c r="X53" s="46"/>
      <c r="Z53" s="46"/>
      <c r="AA53" s="46"/>
      <c r="AC53" s="46"/>
      <c r="AD53" s="46"/>
      <c r="AF53" s="22"/>
      <c r="AG53" s="46"/>
      <c r="AI53" s="22"/>
      <c r="AJ53" s="46"/>
    </row>
    <row r="54" spans="1:36">
      <c r="W54" s="22"/>
      <c r="X54" s="46"/>
      <c r="Z54" s="46"/>
      <c r="AA54" s="46"/>
      <c r="AC54" s="46"/>
      <c r="AF54" s="22"/>
      <c r="AG54" s="46"/>
      <c r="AI54" s="22"/>
      <c r="AJ54" s="46"/>
    </row>
    <row r="55" spans="1:36">
      <c r="W55" s="22"/>
      <c r="X55" s="46"/>
      <c r="Z55" s="46"/>
      <c r="AA55" s="46"/>
      <c r="AC55" s="46"/>
      <c r="AF55" s="22"/>
      <c r="AG55" s="46"/>
      <c r="AI55" s="22"/>
      <c r="AJ55" s="46"/>
    </row>
  </sheetData>
  <mergeCells count="8">
    <mergeCell ref="A1:AI1"/>
    <mergeCell ref="A2:AJ2"/>
    <mergeCell ref="AE5:AG5"/>
    <mergeCell ref="AH5:AJ5"/>
    <mergeCell ref="A5:U5"/>
    <mergeCell ref="V5:X5"/>
    <mergeCell ref="Y5:AA5"/>
    <mergeCell ref="AB5:AD5"/>
  </mergeCells>
  <phoneticPr fontId="4"/>
  <pageMargins left="0.59055118110236227" right="0.59055118110236227" top="0.62992125984251968" bottom="0.98425196850393704" header="0.51181102362204722" footer="0.51181102362204722"/>
  <pageSetup paperSize="9" scale="88" firstPageNumber="11" orientation="portrait" useFirstPageNumber="1" r:id="rId1"/>
  <headerFooter>
    <oddFooter>&amp;C&amp;"HG丸ｺﾞｼｯｸM-PRO,標準"&amp;P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3"/>
  <sheetViews>
    <sheetView view="pageBreakPreview" zoomScale="60" zoomScaleNormal="100" workbookViewId="0">
      <pane ySplit="5" topLeftCell="A21" activePane="bottomLeft" state="frozen"/>
      <selection activeCell="J13" sqref="J13"/>
      <selection pane="bottomLeft" activeCell="AP40" sqref="AO40:AP40"/>
    </sheetView>
  </sheetViews>
  <sheetFormatPr defaultColWidth="9" defaultRowHeight="13.5"/>
  <cols>
    <col min="1" max="3" width="2.25" style="1" customWidth="1"/>
    <col min="4" max="4" width="3.125" style="1" customWidth="1"/>
    <col min="5" max="6" width="2.25" style="1" customWidth="1"/>
    <col min="7" max="7" width="2.125" style="1" customWidth="1"/>
    <col min="8" max="16" width="2.25" style="1" customWidth="1"/>
    <col min="17" max="17" width="1.25" style="1" customWidth="1"/>
    <col min="18" max="18" width="11.625" style="88" customWidth="1"/>
    <col min="19" max="20" width="1.25" style="47" customWidth="1"/>
    <col min="21" max="21" width="11.625" style="88" customWidth="1"/>
    <col min="22" max="23" width="1.25" style="47" customWidth="1"/>
    <col min="24" max="24" width="11.625" style="88" customWidth="1"/>
    <col min="25" max="25" width="1.25" style="47" customWidth="1"/>
    <col min="26" max="26" width="1.25" style="1" customWidth="1"/>
    <col min="27" max="27" width="11.625" style="88" customWidth="1"/>
    <col min="28" max="28" width="1.25" style="47" customWidth="1"/>
    <col min="29" max="29" width="1.25" style="1" customWidth="1"/>
    <col min="30" max="30" width="13.375" style="47" customWidth="1"/>
    <col min="31" max="31" width="2.5" style="47" customWidth="1"/>
    <col min="32" max="32" width="1.375" style="1" customWidth="1"/>
    <col min="33" max="16384" width="9" style="1"/>
  </cols>
  <sheetData>
    <row r="1" spans="1:32" ht="21">
      <c r="A1" s="308" t="s">
        <v>143</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row>
    <row r="2" spans="1:32" customFormat="1">
      <c r="A2" s="309" t="s">
        <v>483</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row>
    <row r="3" spans="1:32" customFormat="1">
      <c r="A3" t="s">
        <v>173</v>
      </c>
      <c r="O3" s="2"/>
      <c r="P3" s="2"/>
      <c r="Q3" s="2"/>
      <c r="R3" s="78"/>
      <c r="U3" s="78"/>
      <c r="X3" s="78"/>
      <c r="Z3" s="2"/>
      <c r="AA3" s="78"/>
      <c r="AC3" s="2"/>
      <c r="AD3" s="18"/>
    </row>
    <row r="4" spans="1:32" customFormat="1">
      <c r="O4" s="2"/>
      <c r="P4" s="2"/>
      <c r="Q4" s="2"/>
      <c r="R4" s="78"/>
      <c r="U4" s="78"/>
      <c r="X4" s="78"/>
      <c r="Z4" s="2"/>
      <c r="AA4" s="78"/>
      <c r="AC4" s="2"/>
      <c r="AD4" s="18" t="s">
        <v>133</v>
      </c>
    </row>
    <row r="5" spans="1:32" customFormat="1" ht="15.95" customHeight="1">
      <c r="A5" s="313" t="s">
        <v>1</v>
      </c>
      <c r="B5" s="314"/>
      <c r="C5" s="314"/>
      <c r="D5" s="314"/>
      <c r="E5" s="314"/>
      <c r="F5" s="314"/>
      <c r="G5" s="314"/>
      <c r="H5" s="314"/>
      <c r="I5" s="314"/>
      <c r="J5" s="314"/>
      <c r="K5" s="314"/>
      <c r="L5" s="314"/>
      <c r="M5" s="314"/>
      <c r="N5" s="314"/>
      <c r="O5" s="314"/>
      <c r="P5" s="314"/>
      <c r="Q5" s="318" t="s">
        <v>146</v>
      </c>
      <c r="R5" s="319"/>
      <c r="S5" s="320"/>
      <c r="T5" s="318" t="s">
        <v>151</v>
      </c>
      <c r="U5" s="319"/>
      <c r="V5" s="319"/>
      <c r="W5" s="315" t="s">
        <v>147</v>
      </c>
      <c r="X5" s="316"/>
      <c r="Y5" s="317"/>
      <c r="Z5" s="321" t="s">
        <v>85</v>
      </c>
      <c r="AA5" s="322"/>
      <c r="AB5" s="323"/>
      <c r="AC5" s="321" t="s">
        <v>86</v>
      </c>
      <c r="AD5" s="322"/>
      <c r="AE5" s="323"/>
    </row>
    <row r="6" spans="1:32" ht="15" customHeight="1">
      <c r="A6" s="3"/>
      <c r="B6" s="4"/>
      <c r="C6" s="4"/>
      <c r="D6" s="4"/>
      <c r="E6" s="4"/>
      <c r="F6" s="4"/>
      <c r="G6" s="4"/>
      <c r="H6" s="4"/>
      <c r="I6" s="4"/>
      <c r="J6" s="4"/>
      <c r="K6" s="4"/>
      <c r="L6" s="4"/>
      <c r="M6" s="4"/>
      <c r="N6" s="4"/>
      <c r="O6" s="4"/>
      <c r="P6" s="4"/>
      <c r="Q6" s="189"/>
      <c r="R6" s="190"/>
      <c r="S6" s="191"/>
      <c r="T6" s="189"/>
      <c r="U6" s="190"/>
      <c r="V6" s="191"/>
      <c r="W6" s="189"/>
      <c r="X6" s="190"/>
      <c r="Y6" s="191"/>
      <c r="Z6" s="189"/>
      <c r="AA6" s="190"/>
      <c r="AB6" s="191"/>
      <c r="AC6" s="189"/>
      <c r="AD6" s="186"/>
      <c r="AE6" s="191"/>
    </row>
    <row r="7" spans="1:32" ht="15" customHeight="1">
      <c r="A7" s="6"/>
      <c r="B7" s="7" t="s">
        <v>2</v>
      </c>
      <c r="C7" s="1" t="s">
        <v>3</v>
      </c>
      <c r="Q7" s="27"/>
      <c r="R7" s="83"/>
      <c r="S7" s="28"/>
      <c r="T7" s="81"/>
      <c r="U7" s="83"/>
      <c r="V7" s="28"/>
      <c r="W7" s="81"/>
      <c r="X7" s="83"/>
      <c r="Y7" s="28"/>
      <c r="Z7" s="27"/>
      <c r="AA7" s="83"/>
      <c r="AB7" s="28"/>
      <c r="AC7" s="27"/>
      <c r="AD7" s="22"/>
      <c r="AE7" s="28"/>
    </row>
    <row r="8" spans="1:32" ht="15" customHeight="1">
      <c r="A8" s="6"/>
      <c r="C8" s="7">
        <v>1</v>
      </c>
      <c r="D8" s="1" t="s">
        <v>4</v>
      </c>
      <c r="Q8" s="27"/>
      <c r="R8" s="169"/>
      <c r="S8" s="170"/>
      <c r="T8" s="171"/>
      <c r="U8" s="169"/>
      <c r="V8" s="170"/>
      <c r="W8" s="171"/>
      <c r="X8" s="169"/>
      <c r="Y8" s="170"/>
      <c r="Z8" s="192"/>
      <c r="AA8" s="169"/>
      <c r="AB8" s="28"/>
      <c r="AC8" s="27"/>
      <c r="AD8" s="22"/>
      <c r="AE8" s="28"/>
    </row>
    <row r="9" spans="1:32" ht="15" customHeight="1">
      <c r="A9" s="6"/>
      <c r="C9" s="7"/>
      <c r="E9" s="1" t="s">
        <v>138</v>
      </c>
      <c r="Q9" s="27"/>
      <c r="R9" s="83">
        <v>95583526</v>
      </c>
      <c r="S9" s="28"/>
      <c r="T9" s="81"/>
      <c r="U9" s="83">
        <v>2712015</v>
      </c>
      <c r="V9" s="28"/>
      <c r="W9" s="81"/>
      <c r="X9" s="83">
        <v>5686883</v>
      </c>
      <c r="Y9" s="28"/>
      <c r="Z9" s="27"/>
      <c r="AA9" s="83">
        <v>0</v>
      </c>
      <c r="AB9" s="28"/>
      <c r="AC9" s="27"/>
      <c r="AD9" s="22">
        <f>SUM(Q9:AB9)</f>
        <v>103982424</v>
      </c>
      <c r="AE9" s="28"/>
    </row>
    <row r="10" spans="1:32" ht="15" customHeight="1">
      <c r="A10" s="6"/>
      <c r="C10" s="7"/>
      <c r="E10" s="1" t="s">
        <v>139</v>
      </c>
      <c r="Q10" s="27"/>
      <c r="R10" s="83">
        <v>708625</v>
      </c>
      <c r="S10" s="28"/>
      <c r="T10" s="22"/>
      <c r="U10" s="83">
        <v>1109877</v>
      </c>
      <c r="V10" s="28"/>
      <c r="W10" s="22"/>
      <c r="X10" s="83">
        <v>1112592</v>
      </c>
      <c r="Y10" s="28"/>
      <c r="Z10" s="32"/>
      <c r="AA10" s="83">
        <v>0</v>
      </c>
      <c r="AB10" s="28"/>
      <c r="AC10" s="32"/>
      <c r="AD10" s="22">
        <f>SUM(Q10:AA10)</f>
        <v>2931094</v>
      </c>
      <c r="AE10" s="28"/>
    </row>
    <row r="11" spans="1:32" ht="15" customHeight="1">
      <c r="A11" s="6"/>
      <c r="C11" s="7"/>
      <c r="E11" s="1" t="s">
        <v>170</v>
      </c>
      <c r="Q11" s="27"/>
      <c r="R11" s="83">
        <v>0</v>
      </c>
      <c r="S11" s="28"/>
      <c r="T11" s="22"/>
      <c r="U11" s="83">
        <v>-1000000</v>
      </c>
      <c r="V11" s="28"/>
      <c r="W11" s="22"/>
      <c r="X11" s="83">
        <v>30271385</v>
      </c>
      <c r="Y11" s="28"/>
      <c r="Z11" s="32"/>
      <c r="AA11" s="83">
        <v>-29271385</v>
      </c>
      <c r="AB11" s="28"/>
      <c r="AC11" s="32"/>
      <c r="AD11" s="22">
        <f>SUM(Q11:AA11)</f>
        <v>0</v>
      </c>
      <c r="AE11" s="28"/>
    </row>
    <row r="12" spans="1:32" ht="15" customHeight="1">
      <c r="A12" s="6"/>
      <c r="C12" s="7"/>
      <c r="E12" s="1" t="s">
        <v>301</v>
      </c>
      <c r="Q12" s="27"/>
      <c r="R12" s="83">
        <v>6444979</v>
      </c>
      <c r="S12" s="28"/>
      <c r="T12" s="22"/>
      <c r="U12" s="83">
        <v>0</v>
      </c>
      <c r="V12" s="28"/>
      <c r="W12" s="22"/>
      <c r="X12" s="83">
        <v>2798631</v>
      </c>
      <c r="Y12" s="28"/>
      <c r="Z12" s="32"/>
      <c r="AA12" s="83">
        <v>-9243610</v>
      </c>
      <c r="AB12" s="28"/>
      <c r="AC12" s="32"/>
      <c r="AD12" s="22">
        <f>SUM(Q12:AA12)</f>
        <v>0</v>
      </c>
      <c r="AE12" s="28"/>
    </row>
    <row r="13" spans="1:32" ht="15" customHeight="1">
      <c r="A13" s="6"/>
      <c r="C13" s="7"/>
      <c r="E13" s="1" t="s">
        <v>444</v>
      </c>
      <c r="Q13" s="27"/>
      <c r="R13" s="86">
        <v>0</v>
      </c>
      <c r="S13" s="35"/>
      <c r="T13" s="36"/>
      <c r="U13" s="86">
        <v>34155</v>
      </c>
      <c r="V13" s="35"/>
      <c r="W13" s="36"/>
      <c r="X13" s="86">
        <v>0</v>
      </c>
      <c r="Y13" s="35"/>
      <c r="Z13" s="193"/>
      <c r="AA13" s="86">
        <v>-34155</v>
      </c>
      <c r="AB13" s="35"/>
      <c r="AC13" s="193"/>
      <c r="AD13" s="36">
        <f>SUM(Q13:AA13)</f>
        <v>0</v>
      </c>
      <c r="AE13" s="28"/>
    </row>
    <row r="14" spans="1:32" ht="15" customHeight="1">
      <c r="A14" s="6"/>
      <c r="C14" s="7"/>
      <c r="E14" s="1" t="s">
        <v>6</v>
      </c>
      <c r="Q14" s="29"/>
      <c r="R14" s="86">
        <f>SUM(R9:R13)</f>
        <v>102737130</v>
      </c>
      <c r="S14" s="35"/>
      <c r="T14" s="82"/>
      <c r="U14" s="86">
        <f>SUM(U9:U13)</f>
        <v>2856047</v>
      </c>
      <c r="V14" s="35"/>
      <c r="W14" s="82"/>
      <c r="X14" s="86">
        <f>SUM(X9:X13)</f>
        <v>39869491</v>
      </c>
      <c r="Y14" s="35"/>
      <c r="Z14" s="34"/>
      <c r="AA14" s="86">
        <f>SUM(AA9:AA13)</f>
        <v>-38549150</v>
      </c>
      <c r="AB14" s="35"/>
      <c r="AC14" s="193"/>
      <c r="AD14" s="36">
        <f>SUM(AD9:AD13)</f>
        <v>106913518</v>
      </c>
      <c r="AE14" s="31"/>
      <c r="AF14" s="32"/>
    </row>
    <row r="15" spans="1:32" ht="15" customHeight="1">
      <c r="A15" s="6"/>
      <c r="C15" s="7">
        <v>2</v>
      </c>
      <c r="D15" s="1" t="s">
        <v>7</v>
      </c>
      <c r="Q15" s="27"/>
      <c r="R15" s="83"/>
      <c r="S15" s="28"/>
      <c r="T15" s="81"/>
      <c r="U15" s="83"/>
      <c r="V15" s="28"/>
      <c r="W15" s="81"/>
      <c r="X15" s="83"/>
      <c r="Y15" s="28"/>
      <c r="Z15" s="27"/>
      <c r="AA15" s="83"/>
      <c r="AB15" s="28"/>
      <c r="AC15" s="27"/>
      <c r="AD15" s="22"/>
      <c r="AE15" s="28"/>
    </row>
    <row r="16" spans="1:32" ht="15" customHeight="1">
      <c r="A16" s="6"/>
      <c r="D16" s="9" t="s">
        <v>8</v>
      </c>
      <c r="E16" s="1" t="s">
        <v>100</v>
      </c>
      <c r="Q16" s="27"/>
      <c r="R16" s="83"/>
      <c r="S16" s="28"/>
      <c r="T16" s="81"/>
      <c r="U16" s="83"/>
      <c r="V16" s="28"/>
      <c r="W16" s="81"/>
      <c r="X16" s="83"/>
      <c r="Y16" s="28"/>
      <c r="Z16" s="27"/>
      <c r="AA16" s="83"/>
      <c r="AB16" s="28"/>
      <c r="AC16" s="27"/>
      <c r="AD16" s="22"/>
      <c r="AE16" s="28"/>
    </row>
    <row r="17" spans="1:31" ht="15" customHeight="1">
      <c r="A17" s="6"/>
      <c r="D17" s="9"/>
      <c r="E17" s="1" t="s">
        <v>17</v>
      </c>
      <c r="Q17" s="27"/>
      <c r="R17" s="83">
        <v>131862</v>
      </c>
      <c r="S17" s="170"/>
      <c r="T17" s="171"/>
      <c r="U17" s="83">
        <v>0</v>
      </c>
      <c r="V17" s="170"/>
      <c r="W17" s="171"/>
      <c r="X17" s="83"/>
      <c r="Y17" s="28"/>
      <c r="Z17" s="27"/>
      <c r="AA17" s="83">
        <v>0</v>
      </c>
      <c r="AB17" s="28"/>
      <c r="AC17" s="27"/>
      <c r="AD17" s="22">
        <f>SUM(Q17:AB17)</f>
        <v>131862</v>
      </c>
      <c r="AE17" s="28"/>
    </row>
    <row r="18" spans="1:31" ht="15" customHeight="1">
      <c r="A18" s="6"/>
      <c r="D18" s="9"/>
      <c r="E18" s="1" t="s">
        <v>123</v>
      </c>
      <c r="Q18" s="27"/>
      <c r="R18" s="83">
        <v>14219014</v>
      </c>
      <c r="S18" s="170"/>
      <c r="T18" s="171"/>
      <c r="U18" s="83">
        <v>0</v>
      </c>
      <c r="V18" s="170"/>
      <c r="W18" s="171"/>
      <c r="X18" s="83">
        <v>0</v>
      </c>
      <c r="Y18" s="28"/>
      <c r="Z18" s="27"/>
      <c r="AA18" s="83">
        <v>0</v>
      </c>
      <c r="AB18" s="28"/>
      <c r="AC18" s="27"/>
      <c r="AD18" s="22">
        <f>SUM(Q18:AB18)</f>
        <v>14219014</v>
      </c>
      <c r="AE18" s="28"/>
    </row>
    <row r="19" spans="1:31" ht="15" customHeight="1">
      <c r="A19" s="6"/>
      <c r="D19" s="9"/>
      <c r="E19" s="1" t="s">
        <v>396</v>
      </c>
      <c r="Q19" s="27"/>
      <c r="R19" s="83">
        <v>0</v>
      </c>
      <c r="S19" s="170"/>
      <c r="T19" s="171"/>
      <c r="U19" s="83">
        <v>115807465</v>
      </c>
      <c r="V19" s="170"/>
      <c r="W19" s="171"/>
      <c r="X19" s="83">
        <v>0</v>
      </c>
      <c r="Y19" s="28"/>
      <c r="Z19" s="27"/>
      <c r="AA19" s="83">
        <v>0</v>
      </c>
      <c r="AB19" s="28"/>
      <c r="AC19" s="27"/>
      <c r="AD19" s="22">
        <f>SUM(Q19:AB19)</f>
        <v>115807465</v>
      </c>
      <c r="AE19" s="28"/>
    </row>
    <row r="20" spans="1:31" ht="15" customHeight="1">
      <c r="A20" s="6"/>
      <c r="D20" s="9"/>
      <c r="E20" s="1" t="s">
        <v>144</v>
      </c>
      <c r="Q20" s="27"/>
      <c r="R20" s="83">
        <v>0</v>
      </c>
      <c r="S20" s="170"/>
      <c r="T20" s="171"/>
      <c r="U20" s="83">
        <v>24893125</v>
      </c>
      <c r="V20" s="170"/>
      <c r="W20" s="171"/>
      <c r="X20" s="83">
        <v>0</v>
      </c>
      <c r="Y20" s="28"/>
      <c r="Z20" s="27"/>
      <c r="AA20" s="83">
        <v>0</v>
      </c>
      <c r="AB20" s="28"/>
      <c r="AC20" s="27"/>
      <c r="AD20" s="22">
        <f>SUM(Q20:AB20)</f>
        <v>24893125</v>
      </c>
      <c r="AE20" s="28"/>
    </row>
    <row r="21" spans="1:31" ht="15" customHeight="1">
      <c r="A21" s="6"/>
      <c r="D21" s="9"/>
      <c r="E21" s="1" t="s">
        <v>298</v>
      </c>
      <c r="Q21" s="27"/>
      <c r="R21" s="83">
        <v>0</v>
      </c>
      <c r="S21" s="170"/>
      <c r="T21" s="171"/>
      <c r="U21" s="83">
        <v>73238474</v>
      </c>
      <c r="V21" s="170"/>
      <c r="W21" s="171"/>
      <c r="X21" s="83">
        <v>0</v>
      </c>
      <c r="Y21" s="28"/>
      <c r="Z21" s="27"/>
      <c r="AA21" s="83">
        <v>0</v>
      </c>
      <c r="AB21" s="28"/>
      <c r="AC21" s="27"/>
      <c r="AD21" s="22">
        <f>SUM(R21:AA21)</f>
        <v>73238474</v>
      </c>
      <c r="AE21" s="28"/>
    </row>
    <row r="22" spans="1:31" ht="15" customHeight="1">
      <c r="A22" s="6"/>
      <c r="D22" s="9"/>
      <c r="E22" s="1" t="s">
        <v>397</v>
      </c>
      <c r="Q22" s="27"/>
      <c r="R22" s="83">
        <v>0</v>
      </c>
      <c r="S22" s="170"/>
      <c r="T22" s="171"/>
      <c r="U22" s="83">
        <v>66</v>
      </c>
      <c r="V22" s="170"/>
      <c r="W22" s="171"/>
      <c r="X22" s="83">
        <v>0</v>
      </c>
      <c r="Y22" s="28"/>
      <c r="Z22" s="27"/>
      <c r="AA22" s="83">
        <v>0</v>
      </c>
      <c r="AB22" s="28"/>
      <c r="AC22" s="27"/>
      <c r="AD22" s="22">
        <f>SUM(R22:AA22)</f>
        <v>66</v>
      </c>
      <c r="AE22" s="28"/>
    </row>
    <row r="23" spans="1:31" ht="15" customHeight="1">
      <c r="A23" s="6"/>
      <c r="D23" s="9"/>
      <c r="E23" s="1" t="s">
        <v>9</v>
      </c>
      <c r="Q23" s="27"/>
      <c r="R23" s="86">
        <v>437361</v>
      </c>
      <c r="S23" s="194"/>
      <c r="T23" s="195"/>
      <c r="U23" s="86">
        <v>13643368</v>
      </c>
      <c r="V23" s="194"/>
      <c r="W23" s="195"/>
      <c r="X23" s="86">
        <v>943965</v>
      </c>
      <c r="Y23" s="35"/>
      <c r="Z23" s="34"/>
      <c r="AA23" s="86">
        <v>0</v>
      </c>
      <c r="AB23" s="35"/>
      <c r="AC23" s="34"/>
      <c r="AD23" s="36">
        <f>SUM(R23:AA23)</f>
        <v>15024694</v>
      </c>
      <c r="AE23" s="28"/>
    </row>
    <row r="24" spans="1:31" ht="15" customHeight="1">
      <c r="A24" s="6"/>
      <c r="D24" s="9"/>
      <c r="E24" s="1" t="s">
        <v>101</v>
      </c>
      <c r="Q24" s="29"/>
      <c r="R24" s="86">
        <f>SUM(R17:R23)</f>
        <v>14788237</v>
      </c>
      <c r="S24" s="196"/>
      <c r="T24" s="197"/>
      <c r="U24" s="86">
        <f>SUM(U17:U23)</f>
        <v>227582498</v>
      </c>
      <c r="V24" s="196"/>
      <c r="W24" s="197"/>
      <c r="X24" s="86">
        <f>SUM(X17:X23)</f>
        <v>943965</v>
      </c>
      <c r="Y24" s="31"/>
      <c r="Z24" s="29"/>
      <c r="AA24" s="84">
        <f>SUM(AA17:AA23)</f>
        <v>0</v>
      </c>
      <c r="AB24" s="31"/>
      <c r="AC24" s="29"/>
      <c r="AD24" s="30">
        <f>SUM(AD17:AD23)</f>
        <v>243314700</v>
      </c>
      <c r="AE24" s="31"/>
    </row>
    <row r="25" spans="1:31" ht="15" customHeight="1">
      <c r="A25" s="6"/>
      <c r="D25" s="9" t="s">
        <v>96</v>
      </c>
      <c r="E25" s="1" t="s">
        <v>127</v>
      </c>
      <c r="Q25" s="27"/>
      <c r="R25" s="83"/>
      <c r="S25" s="170"/>
      <c r="T25" s="171"/>
      <c r="U25" s="83"/>
      <c r="V25" s="170"/>
      <c r="W25" s="171"/>
      <c r="X25" s="83"/>
      <c r="Y25" s="170"/>
      <c r="Z25" s="192"/>
      <c r="AA25" s="169"/>
      <c r="AB25" s="28"/>
      <c r="AC25" s="27"/>
      <c r="AD25" s="22"/>
      <c r="AE25" s="28"/>
    </row>
    <row r="26" spans="1:31" ht="15" customHeight="1">
      <c r="A26" s="6"/>
      <c r="D26" s="9"/>
      <c r="E26" s="1" t="s">
        <v>18</v>
      </c>
      <c r="Q26" s="27"/>
      <c r="R26" s="83">
        <v>0</v>
      </c>
      <c r="S26" s="28"/>
      <c r="T26" s="81"/>
      <c r="U26" s="83">
        <v>11106717</v>
      </c>
      <c r="V26" s="28"/>
      <c r="W26" s="81"/>
      <c r="X26" s="83">
        <v>1</v>
      </c>
      <c r="Y26" s="28"/>
      <c r="Z26" s="27"/>
      <c r="AA26" s="83">
        <v>0</v>
      </c>
      <c r="AB26" s="28"/>
      <c r="AC26" s="27"/>
      <c r="AD26" s="22">
        <f t="shared" ref="AD26:AD31" si="0">SUM(R26:AA26)</f>
        <v>11106718</v>
      </c>
      <c r="AE26" s="28"/>
    </row>
    <row r="27" spans="1:31" ht="15" customHeight="1">
      <c r="A27" s="6"/>
      <c r="D27" s="9"/>
      <c r="E27" s="1" t="s">
        <v>144</v>
      </c>
      <c r="Q27" s="27"/>
      <c r="R27" s="83">
        <v>0</v>
      </c>
      <c r="S27" s="28"/>
      <c r="T27" s="81"/>
      <c r="U27" s="83">
        <v>723465</v>
      </c>
      <c r="V27" s="28"/>
      <c r="W27" s="81"/>
      <c r="X27" s="83">
        <v>0</v>
      </c>
      <c r="Y27" s="28"/>
      <c r="Z27" s="27"/>
      <c r="AA27" s="83">
        <v>0</v>
      </c>
      <c r="AB27" s="28"/>
      <c r="AC27" s="27"/>
      <c r="AD27" s="22">
        <f t="shared" si="0"/>
        <v>723465</v>
      </c>
      <c r="AE27" s="28"/>
    </row>
    <row r="28" spans="1:31" ht="15" customHeight="1">
      <c r="A28" s="6"/>
      <c r="D28" s="9"/>
      <c r="E28" s="1" t="s">
        <v>91</v>
      </c>
      <c r="Q28" s="27"/>
      <c r="R28" s="83">
        <v>0</v>
      </c>
      <c r="S28" s="28"/>
      <c r="T28" s="81"/>
      <c r="U28" s="83">
        <v>3831461</v>
      </c>
      <c r="V28" s="28"/>
      <c r="W28" s="81"/>
      <c r="X28" s="83">
        <v>0</v>
      </c>
      <c r="Y28" s="28"/>
      <c r="Z28" s="27"/>
      <c r="AA28" s="83">
        <v>0</v>
      </c>
      <c r="AB28" s="28"/>
      <c r="AC28" s="27"/>
      <c r="AD28" s="22">
        <f t="shared" si="0"/>
        <v>3831461</v>
      </c>
      <c r="AE28" s="28"/>
    </row>
    <row r="29" spans="1:31" ht="15" customHeight="1">
      <c r="A29" s="6"/>
      <c r="E29" s="1" t="s">
        <v>9</v>
      </c>
      <c r="Q29" s="27"/>
      <c r="R29" s="83">
        <v>5</v>
      </c>
      <c r="S29" s="28"/>
      <c r="T29" s="81"/>
      <c r="U29" s="83">
        <v>21</v>
      </c>
      <c r="V29" s="28"/>
      <c r="W29" s="81"/>
      <c r="X29" s="83">
        <v>1</v>
      </c>
      <c r="Y29" s="28"/>
      <c r="Z29" s="27"/>
      <c r="AA29" s="83">
        <v>0</v>
      </c>
      <c r="AB29" s="28"/>
      <c r="AC29" s="27"/>
      <c r="AD29" s="22">
        <f t="shared" si="0"/>
        <v>27</v>
      </c>
      <c r="AE29" s="28"/>
    </row>
    <row r="30" spans="1:31" ht="15" hidden="1" customHeight="1">
      <c r="A30" s="6"/>
      <c r="E30" s="1" t="s">
        <v>136</v>
      </c>
      <c r="Q30" s="27"/>
      <c r="R30" s="83">
        <v>0</v>
      </c>
      <c r="S30" s="28"/>
      <c r="T30" s="81"/>
      <c r="U30" s="83">
        <v>0</v>
      </c>
      <c r="V30" s="28"/>
      <c r="W30" s="81"/>
      <c r="X30" s="83">
        <v>0</v>
      </c>
      <c r="Y30" s="28"/>
      <c r="Z30" s="27"/>
      <c r="AA30" s="83">
        <v>0</v>
      </c>
      <c r="AB30" s="28"/>
      <c r="AC30" s="27"/>
      <c r="AD30" s="22">
        <f t="shared" si="0"/>
        <v>0</v>
      </c>
      <c r="AE30" s="28"/>
    </row>
    <row r="31" spans="1:31" ht="15" customHeight="1">
      <c r="A31" s="6"/>
      <c r="E31" s="1" t="s">
        <v>399</v>
      </c>
      <c r="Q31" s="27"/>
      <c r="R31" s="86">
        <v>0</v>
      </c>
      <c r="S31" s="35"/>
      <c r="T31" s="82"/>
      <c r="U31" s="86">
        <v>54195</v>
      </c>
      <c r="V31" s="35"/>
      <c r="W31" s="82"/>
      <c r="X31" s="86">
        <v>0</v>
      </c>
      <c r="Y31" s="35"/>
      <c r="Z31" s="34"/>
      <c r="AA31" s="86">
        <v>0</v>
      </c>
      <c r="AB31" s="28"/>
      <c r="AC31" s="27"/>
      <c r="AD31" s="22">
        <f t="shared" si="0"/>
        <v>54195</v>
      </c>
      <c r="AE31" s="28"/>
    </row>
    <row r="32" spans="1:31" ht="15" customHeight="1">
      <c r="A32" s="6"/>
      <c r="E32" s="1" t="s">
        <v>128</v>
      </c>
      <c r="Q32" s="29"/>
      <c r="R32" s="86">
        <f>SUM(R26:R31)</f>
        <v>5</v>
      </c>
      <c r="S32" s="31"/>
      <c r="T32" s="37"/>
      <c r="U32" s="86">
        <f>SUM(U26:U31)</f>
        <v>15715859</v>
      </c>
      <c r="V32" s="31"/>
      <c r="W32" s="37"/>
      <c r="X32" s="86">
        <f>SUM(X26:X31)</f>
        <v>2</v>
      </c>
      <c r="Y32" s="31"/>
      <c r="Z32" s="29"/>
      <c r="AA32" s="84">
        <f>SUM(AA26:AA31)</f>
        <v>0</v>
      </c>
      <c r="AB32" s="31"/>
      <c r="AC32" s="29"/>
      <c r="AD32" s="30">
        <f>SUM(AD26:AD31)</f>
        <v>15715866</v>
      </c>
      <c r="AE32" s="31"/>
    </row>
    <row r="33" spans="1:32" ht="15" customHeight="1">
      <c r="A33" s="6"/>
      <c r="E33" s="1" t="s">
        <v>10</v>
      </c>
      <c r="Q33" s="29"/>
      <c r="R33" s="86">
        <f>R24+R32</f>
        <v>14788242</v>
      </c>
      <c r="S33" s="31"/>
      <c r="T33" s="37"/>
      <c r="U33" s="86">
        <f>U24+U32</f>
        <v>243298357</v>
      </c>
      <c r="V33" s="31"/>
      <c r="W33" s="37"/>
      <c r="X33" s="86">
        <f>X23+X32</f>
        <v>943967</v>
      </c>
      <c r="Y33" s="31"/>
      <c r="Z33" s="37"/>
      <c r="AA33" s="84">
        <f>AA24+AA32</f>
        <v>0</v>
      </c>
      <c r="AB33" s="31"/>
      <c r="AC33" s="30"/>
      <c r="AD33" s="30">
        <f>AD24+AD32</f>
        <v>259030566</v>
      </c>
      <c r="AE33" s="31"/>
    </row>
    <row r="34" spans="1:32" ht="15" customHeight="1" thickBot="1">
      <c r="A34" s="6"/>
      <c r="E34" s="1" t="s">
        <v>11</v>
      </c>
      <c r="Q34" s="38"/>
      <c r="R34" s="85">
        <f>R14+R33</f>
        <v>117525372</v>
      </c>
      <c r="S34" s="40"/>
      <c r="T34" s="41"/>
      <c r="U34" s="85">
        <f>U14+U33</f>
        <v>246154404</v>
      </c>
      <c r="V34" s="40"/>
      <c r="W34" s="41"/>
      <c r="X34" s="85">
        <f>X14+X33</f>
        <v>40813458</v>
      </c>
      <c r="Y34" s="40"/>
      <c r="Z34" s="41"/>
      <c r="AA34" s="85">
        <f>AA14+AA33</f>
        <v>-38549150</v>
      </c>
      <c r="AB34" s="40"/>
      <c r="AC34" s="39"/>
      <c r="AD34" s="39">
        <f>AD14+AD33</f>
        <v>365944084</v>
      </c>
      <c r="AE34" s="40"/>
      <c r="AF34" s="32"/>
    </row>
    <row r="35" spans="1:32" ht="15" customHeight="1" thickTop="1">
      <c r="A35" s="6"/>
      <c r="B35" s="7" t="s">
        <v>12</v>
      </c>
      <c r="C35" s="1" t="s">
        <v>13</v>
      </c>
      <c r="Q35" s="27"/>
      <c r="R35" s="83"/>
      <c r="S35" s="170"/>
      <c r="T35" s="171"/>
      <c r="U35" s="83"/>
      <c r="V35" s="170"/>
      <c r="W35" s="171"/>
      <c r="X35" s="83"/>
      <c r="Y35" s="170"/>
      <c r="Z35" s="192"/>
      <c r="AA35" s="169"/>
      <c r="AB35" s="28"/>
      <c r="AC35" s="27"/>
      <c r="AD35" s="22"/>
      <c r="AE35" s="28"/>
    </row>
    <row r="36" spans="1:32" ht="15" customHeight="1">
      <c r="A36" s="6"/>
      <c r="C36" s="7">
        <v>1</v>
      </c>
      <c r="D36" s="1" t="s">
        <v>14</v>
      </c>
      <c r="Q36" s="27"/>
      <c r="R36" s="83"/>
      <c r="S36" s="170"/>
      <c r="T36" s="171"/>
      <c r="U36" s="83"/>
      <c r="V36" s="170"/>
      <c r="W36" s="171"/>
      <c r="X36" s="83"/>
      <c r="Y36" s="170"/>
      <c r="Z36" s="192"/>
      <c r="AA36" s="169"/>
      <c r="AB36" s="28"/>
      <c r="AC36" s="27"/>
      <c r="AD36" s="22"/>
      <c r="AE36" s="28"/>
    </row>
    <row r="37" spans="1:32" ht="15" customHeight="1">
      <c r="A37" s="6"/>
      <c r="C37" s="7"/>
      <c r="E37" s="1" t="s">
        <v>140</v>
      </c>
      <c r="Q37" s="27"/>
      <c r="R37" s="83">
        <v>65358120</v>
      </c>
      <c r="S37" s="28"/>
      <c r="T37" s="81"/>
      <c r="U37" s="83">
        <v>390886</v>
      </c>
      <c r="V37" s="28"/>
      <c r="W37" s="81"/>
      <c r="X37" s="83">
        <v>83720</v>
      </c>
      <c r="Y37" s="28"/>
      <c r="Z37" s="27"/>
      <c r="AA37" s="83"/>
      <c r="AB37" s="28"/>
      <c r="AC37" s="27"/>
      <c r="AD37" s="22">
        <f t="shared" ref="AD37:AD43" si="1">SUM(R37:AA37)</f>
        <v>65832726</v>
      </c>
      <c r="AE37" s="28"/>
    </row>
    <row r="38" spans="1:32" ht="15" customHeight="1">
      <c r="A38" s="6"/>
      <c r="C38" s="7"/>
      <c r="E38" s="1" t="s">
        <v>436</v>
      </c>
      <c r="Q38" s="27"/>
      <c r="R38" s="83">
        <v>0</v>
      </c>
      <c r="S38" s="28"/>
      <c r="T38" s="81"/>
      <c r="U38" s="83">
        <v>44400</v>
      </c>
      <c r="V38" s="28"/>
      <c r="W38" s="81"/>
      <c r="X38" s="83">
        <v>0</v>
      </c>
      <c r="Y38" s="28"/>
      <c r="Z38" s="27"/>
      <c r="AA38" s="83"/>
      <c r="AB38" s="28"/>
      <c r="AC38" s="27"/>
      <c r="AD38" s="22">
        <f t="shared" si="1"/>
        <v>44400</v>
      </c>
      <c r="AE38" s="28"/>
    </row>
    <row r="39" spans="1:32" ht="15" customHeight="1">
      <c r="A39" s="6"/>
      <c r="C39" s="7"/>
      <c r="E39" s="1" t="s">
        <v>94</v>
      </c>
      <c r="Q39" s="27"/>
      <c r="R39" s="83">
        <v>508949</v>
      </c>
      <c r="S39" s="28"/>
      <c r="T39" s="81"/>
      <c r="U39" s="83">
        <v>0</v>
      </c>
      <c r="V39" s="28"/>
      <c r="W39" s="81"/>
      <c r="X39" s="83">
        <v>6858</v>
      </c>
      <c r="Y39" s="28"/>
      <c r="Z39" s="27"/>
      <c r="AA39" s="83"/>
      <c r="AB39" s="28"/>
      <c r="AC39" s="27"/>
      <c r="AD39" s="22">
        <f t="shared" si="1"/>
        <v>515807</v>
      </c>
      <c r="AE39" s="28"/>
    </row>
    <row r="40" spans="1:32" ht="15" customHeight="1">
      <c r="A40" s="6"/>
      <c r="C40" s="7"/>
      <c r="E40" s="1" t="s">
        <v>170</v>
      </c>
      <c r="Q40" s="27"/>
      <c r="R40" s="83">
        <v>0</v>
      </c>
      <c r="S40" s="28"/>
      <c r="T40" s="81"/>
      <c r="U40" s="83">
        <v>6444979</v>
      </c>
      <c r="V40" s="28"/>
      <c r="W40" s="81"/>
      <c r="X40" s="83">
        <v>0</v>
      </c>
      <c r="Y40" s="28"/>
      <c r="Z40" s="27"/>
      <c r="AA40" s="83">
        <v>-6444979</v>
      </c>
      <c r="AB40" s="28"/>
      <c r="AC40" s="27"/>
      <c r="AD40" s="22">
        <f t="shared" si="1"/>
        <v>0</v>
      </c>
      <c r="AE40" s="28"/>
    </row>
    <row r="41" spans="1:32" ht="15" customHeight="1">
      <c r="A41" s="6"/>
      <c r="C41" s="7"/>
      <c r="E41" s="1" t="s">
        <v>301</v>
      </c>
      <c r="Q41" s="27"/>
      <c r="R41" s="83">
        <v>-1000000</v>
      </c>
      <c r="S41" s="28"/>
      <c r="T41" s="81"/>
      <c r="U41" s="83">
        <v>0</v>
      </c>
      <c r="V41" s="28"/>
      <c r="W41" s="81"/>
      <c r="X41" s="83">
        <v>34155</v>
      </c>
      <c r="Y41" s="28"/>
      <c r="Z41" s="27"/>
      <c r="AA41" s="83">
        <v>965845</v>
      </c>
      <c r="AB41" s="28"/>
      <c r="AC41" s="27"/>
      <c r="AD41" s="22">
        <f t="shared" si="1"/>
        <v>0</v>
      </c>
      <c r="AE41" s="28"/>
    </row>
    <row r="42" spans="1:32" ht="15" customHeight="1">
      <c r="A42" s="6"/>
      <c r="C42" s="7"/>
      <c r="E42" s="1" t="s">
        <v>147</v>
      </c>
      <c r="Q42" s="27"/>
      <c r="R42" s="86">
        <v>30271385</v>
      </c>
      <c r="S42" s="35"/>
      <c r="T42" s="82"/>
      <c r="U42" s="86">
        <v>2798631</v>
      </c>
      <c r="V42" s="35"/>
      <c r="W42" s="82"/>
      <c r="X42" s="86">
        <v>0</v>
      </c>
      <c r="Y42" s="35"/>
      <c r="Z42" s="34"/>
      <c r="AA42" s="86">
        <v>-33070016</v>
      </c>
      <c r="AB42" s="28"/>
      <c r="AC42" s="27"/>
      <c r="AD42" s="22">
        <f t="shared" si="1"/>
        <v>0</v>
      </c>
      <c r="AE42" s="28"/>
    </row>
    <row r="43" spans="1:32" ht="15" customHeight="1">
      <c r="A43" s="6"/>
      <c r="C43" s="7"/>
      <c r="E43" s="1" t="s">
        <v>15</v>
      </c>
      <c r="Q43" s="29"/>
      <c r="R43" s="86">
        <f>SUM(R37:R42)</f>
        <v>95138454</v>
      </c>
      <c r="S43" s="35"/>
      <c r="T43" s="82"/>
      <c r="U43" s="86">
        <f>SUM(U37:U42)</f>
        <v>9678896</v>
      </c>
      <c r="V43" s="35"/>
      <c r="W43" s="82"/>
      <c r="X43" s="86">
        <f>SUM(X37:X42)</f>
        <v>124733</v>
      </c>
      <c r="Y43" s="194"/>
      <c r="Z43" s="198"/>
      <c r="AA43" s="86">
        <f>SUM(AA37:AA42)</f>
        <v>-38549150</v>
      </c>
      <c r="AB43" s="31"/>
      <c r="AC43" s="29"/>
      <c r="AD43" s="30">
        <f t="shared" si="1"/>
        <v>66392933</v>
      </c>
      <c r="AE43" s="31"/>
    </row>
    <row r="44" spans="1:32" ht="15" customHeight="1">
      <c r="A44" s="6"/>
      <c r="E44" s="1" t="s">
        <v>16</v>
      </c>
      <c r="Q44" s="29"/>
      <c r="R44" s="86">
        <f>R43</f>
        <v>95138454</v>
      </c>
      <c r="S44" s="35"/>
      <c r="T44" s="82"/>
      <c r="U44" s="86">
        <f>U43</f>
        <v>9678896</v>
      </c>
      <c r="V44" s="35"/>
      <c r="W44" s="82"/>
      <c r="X44" s="86">
        <f>X43</f>
        <v>124733</v>
      </c>
      <c r="Y44" s="194"/>
      <c r="Z44" s="199"/>
      <c r="AA44" s="84">
        <f>AA43</f>
        <v>-38549150</v>
      </c>
      <c r="AB44" s="31"/>
      <c r="AC44" s="29"/>
      <c r="AD44" s="30">
        <f>AD43</f>
        <v>66392933</v>
      </c>
      <c r="AE44" s="31"/>
      <c r="AF44" s="32"/>
    </row>
    <row r="45" spans="1:32" ht="15" customHeight="1">
      <c r="A45" s="6"/>
      <c r="B45" s="7" t="s">
        <v>24</v>
      </c>
      <c r="C45" s="1" t="s">
        <v>25</v>
      </c>
      <c r="Q45" s="27"/>
      <c r="R45" s="83"/>
      <c r="S45" s="170"/>
      <c r="T45" s="171"/>
      <c r="U45" s="83"/>
      <c r="V45" s="170"/>
      <c r="W45" s="171"/>
      <c r="X45" s="83"/>
      <c r="Y45" s="170"/>
      <c r="Z45" s="192"/>
      <c r="AA45" s="169"/>
      <c r="AB45" s="28"/>
      <c r="AC45" s="27"/>
      <c r="AD45" s="22"/>
      <c r="AE45" s="28"/>
    </row>
    <row r="46" spans="1:32" ht="15" customHeight="1">
      <c r="A46" s="6"/>
      <c r="C46" s="7">
        <v>1</v>
      </c>
      <c r="D46" s="1" t="s">
        <v>26</v>
      </c>
      <c r="Q46" s="27"/>
      <c r="R46" s="83"/>
      <c r="S46" s="170"/>
      <c r="T46" s="171"/>
      <c r="U46" s="83"/>
      <c r="V46" s="170"/>
      <c r="W46" s="171"/>
      <c r="X46" s="83"/>
      <c r="Y46" s="170"/>
      <c r="Z46" s="192"/>
      <c r="AA46" s="169"/>
      <c r="AB46" s="28"/>
      <c r="AC46" s="27"/>
      <c r="AD46" s="22"/>
      <c r="AE46" s="28"/>
    </row>
    <row r="47" spans="1:32" ht="15" customHeight="1">
      <c r="A47" s="6"/>
      <c r="C47" s="7"/>
      <c r="E47" s="1" t="s">
        <v>141</v>
      </c>
      <c r="Q47" s="27"/>
      <c r="R47" s="83">
        <v>14350876</v>
      </c>
      <c r="S47" s="170"/>
      <c r="T47" s="171"/>
      <c r="U47" s="83">
        <v>1387716</v>
      </c>
      <c r="V47" s="170"/>
      <c r="W47" s="171"/>
      <c r="X47" s="83">
        <v>0</v>
      </c>
      <c r="Y47" s="170"/>
      <c r="Z47" s="192"/>
      <c r="AA47" s="169"/>
      <c r="AB47" s="28"/>
      <c r="AC47" s="27"/>
      <c r="AD47" s="22">
        <f>SUM(R47:AA47)</f>
        <v>15738592</v>
      </c>
      <c r="AE47" s="28"/>
    </row>
    <row r="48" spans="1:32" ht="15" customHeight="1">
      <c r="A48" s="6"/>
      <c r="C48" s="7"/>
      <c r="E48" s="1" t="s">
        <v>299</v>
      </c>
      <c r="Q48" s="27"/>
      <c r="R48" s="83">
        <v>437361</v>
      </c>
      <c r="S48" s="170"/>
      <c r="T48" s="171"/>
      <c r="U48" s="83">
        <v>206894847</v>
      </c>
      <c r="V48" s="170"/>
      <c r="W48" s="171"/>
      <c r="X48" s="83">
        <v>506438</v>
      </c>
      <c r="Y48" s="170"/>
      <c r="Z48" s="192"/>
      <c r="AA48" s="169"/>
      <c r="AB48" s="28"/>
      <c r="AC48" s="27"/>
      <c r="AD48" s="22">
        <f>SUM(R48:AA48)</f>
        <v>207838646</v>
      </c>
      <c r="AE48" s="28"/>
    </row>
    <row r="49" spans="1:32" ht="15" customHeight="1">
      <c r="A49" s="6"/>
      <c r="C49" s="7"/>
      <c r="E49" s="1" t="s">
        <v>448</v>
      </c>
      <c r="Q49" s="27"/>
      <c r="R49" s="83">
        <v>0</v>
      </c>
      <c r="S49" s="170"/>
      <c r="T49" s="171"/>
      <c r="U49" s="83">
        <v>0</v>
      </c>
      <c r="V49" s="170"/>
      <c r="W49" s="171"/>
      <c r="X49" s="83">
        <v>437527</v>
      </c>
      <c r="Y49" s="170"/>
      <c r="Z49" s="192"/>
      <c r="AA49" s="169"/>
      <c r="AB49" s="28"/>
      <c r="AC49" s="27"/>
      <c r="AD49" s="22">
        <f>SUM(R49:AA49)</f>
        <v>437527</v>
      </c>
      <c r="AE49" s="28"/>
    </row>
    <row r="50" spans="1:32" ht="15" customHeight="1">
      <c r="A50" s="6"/>
      <c r="C50" s="7"/>
      <c r="E50" s="1" t="s">
        <v>300</v>
      </c>
      <c r="Q50" s="27"/>
      <c r="R50" s="86">
        <v>0</v>
      </c>
      <c r="S50" s="194"/>
      <c r="T50" s="195"/>
      <c r="U50" s="86">
        <v>19299935</v>
      </c>
      <c r="V50" s="194"/>
      <c r="W50" s="195"/>
      <c r="X50" s="86">
        <v>0</v>
      </c>
      <c r="Y50" s="194"/>
      <c r="Z50" s="198"/>
      <c r="AA50" s="176"/>
      <c r="AB50" s="28"/>
      <c r="AC50" s="27"/>
      <c r="AD50" s="22">
        <f>SUM(R50:AA50)</f>
        <v>19299935</v>
      </c>
      <c r="AE50" s="28"/>
    </row>
    <row r="51" spans="1:32" ht="15" customHeight="1">
      <c r="A51" s="6"/>
      <c r="C51" s="7"/>
      <c r="E51" s="1" t="s">
        <v>27</v>
      </c>
      <c r="Q51" s="200"/>
      <c r="R51" s="83">
        <f>SUM(R47:R50)</f>
        <v>14788237</v>
      </c>
      <c r="S51" s="28"/>
      <c r="T51" s="81"/>
      <c r="U51" s="83">
        <f>SUM(U47:U50)</f>
        <v>227582498</v>
      </c>
      <c r="V51" s="28"/>
      <c r="W51" s="81"/>
      <c r="X51" s="83">
        <f>SUM(X47:X50)</f>
        <v>943965</v>
      </c>
      <c r="Y51" s="28"/>
      <c r="Z51" s="27"/>
      <c r="AA51" s="83">
        <f>SUM(AA47:AA50)</f>
        <v>0</v>
      </c>
      <c r="AB51" s="43"/>
      <c r="AC51" s="200"/>
      <c r="AD51" s="42">
        <f>SUM(AD47:AD50)</f>
        <v>243314700</v>
      </c>
      <c r="AE51" s="43"/>
    </row>
    <row r="52" spans="1:32" ht="15" customHeight="1">
      <c r="A52" s="6"/>
      <c r="C52" s="7"/>
      <c r="E52" s="1" t="s">
        <v>29</v>
      </c>
      <c r="Q52" s="27" t="s">
        <v>30</v>
      </c>
      <c r="R52" s="83">
        <v>0</v>
      </c>
      <c r="S52" s="28" t="s">
        <v>31</v>
      </c>
      <c r="T52" s="27" t="s">
        <v>30</v>
      </c>
      <c r="U52" s="83">
        <v>0</v>
      </c>
      <c r="V52" s="28" t="s">
        <v>31</v>
      </c>
      <c r="W52" s="27" t="s">
        <v>30</v>
      </c>
      <c r="X52" s="83">
        <v>0</v>
      </c>
      <c r="Y52" s="28" t="s">
        <v>31</v>
      </c>
      <c r="Z52" s="27" t="s">
        <v>30</v>
      </c>
      <c r="AA52" s="83">
        <v>0</v>
      </c>
      <c r="AB52" s="28" t="s">
        <v>31</v>
      </c>
      <c r="AC52" s="27" t="s">
        <v>30</v>
      </c>
      <c r="AD52" s="22">
        <f>SUM(R52:AB52)</f>
        <v>0</v>
      </c>
      <c r="AE52" s="28" t="s">
        <v>87</v>
      </c>
    </row>
    <row r="53" spans="1:32" ht="15" customHeight="1">
      <c r="A53" s="6"/>
      <c r="C53" s="7"/>
      <c r="E53" s="1" t="s">
        <v>32</v>
      </c>
      <c r="Q53" s="27" t="s">
        <v>30</v>
      </c>
      <c r="R53" s="83">
        <f>R51</f>
        <v>14788237</v>
      </c>
      <c r="S53" s="28" t="s">
        <v>31</v>
      </c>
      <c r="T53" s="27" t="s">
        <v>30</v>
      </c>
      <c r="U53" s="83">
        <f>U51</f>
        <v>227582498</v>
      </c>
      <c r="V53" s="28" t="s">
        <v>31</v>
      </c>
      <c r="W53" s="27" t="s">
        <v>30</v>
      </c>
      <c r="X53" s="83">
        <f>X51</f>
        <v>943965</v>
      </c>
      <c r="Y53" s="28" t="s">
        <v>31</v>
      </c>
      <c r="Z53" s="27" t="s">
        <v>30</v>
      </c>
      <c r="AA53" s="83">
        <v>0</v>
      </c>
      <c r="AB53" s="28" t="s">
        <v>88</v>
      </c>
      <c r="AC53" s="27" t="s">
        <v>89</v>
      </c>
      <c r="AD53" s="22">
        <f>SUM(R53:AB53)</f>
        <v>243314700</v>
      </c>
      <c r="AE53" s="28" t="s">
        <v>88</v>
      </c>
    </row>
    <row r="54" spans="1:32" ht="15" customHeight="1">
      <c r="A54" s="6"/>
      <c r="C54" s="7">
        <v>2</v>
      </c>
      <c r="D54" s="1" t="s">
        <v>28</v>
      </c>
      <c r="Q54" s="27"/>
      <c r="R54" s="83">
        <v>7598681</v>
      </c>
      <c r="S54" s="28"/>
      <c r="T54" s="81"/>
      <c r="U54" s="83">
        <v>8893010</v>
      </c>
      <c r="V54" s="28"/>
      <c r="W54" s="81"/>
      <c r="X54" s="83">
        <v>39744760</v>
      </c>
      <c r="Y54" s="28"/>
      <c r="Z54" s="27"/>
      <c r="AA54" s="83">
        <f>AA34-AA44-AA51</f>
        <v>0</v>
      </c>
      <c r="AB54" s="28"/>
      <c r="AC54" s="27"/>
      <c r="AD54" s="22">
        <f>SUM(R54:AA54)</f>
        <v>56236451</v>
      </c>
      <c r="AE54" s="28"/>
    </row>
    <row r="55" spans="1:32" ht="15" hidden="1" customHeight="1">
      <c r="A55" s="6"/>
      <c r="E55" s="1" t="s">
        <v>29</v>
      </c>
      <c r="Q55" s="27" t="s">
        <v>30</v>
      </c>
      <c r="R55" s="83"/>
      <c r="S55" s="28" t="s">
        <v>31</v>
      </c>
      <c r="T55" s="27" t="s">
        <v>30</v>
      </c>
      <c r="U55" s="83"/>
      <c r="V55" s="28" t="s">
        <v>31</v>
      </c>
      <c r="W55" s="27" t="s">
        <v>30</v>
      </c>
      <c r="X55" s="83"/>
      <c r="Y55" s="28" t="s">
        <v>31</v>
      </c>
      <c r="Z55" s="27" t="s">
        <v>30</v>
      </c>
      <c r="AA55" s="83">
        <v>0</v>
      </c>
      <c r="AB55" s="28" t="s">
        <v>31</v>
      </c>
      <c r="AC55" s="27" t="s">
        <v>30</v>
      </c>
      <c r="AD55" s="22">
        <f>SUM(R55:AB55)</f>
        <v>0</v>
      </c>
      <c r="AE55" s="28" t="s">
        <v>87</v>
      </c>
    </row>
    <row r="56" spans="1:32" ht="15" customHeight="1">
      <c r="A56" s="6"/>
      <c r="E56" s="1" t="s">
        <v>32</v>
      </c>
      <c r="Q56" s="34" t="s">
        <v>30</v>
      </c>
      <c r="R56" s="86"/>
      <c r="S56" s="35" t="s">
        <v>31</v>
      </c>
      <c r="T56" s="34" t="s">
        <v>30</v>
      </c>
      <c r="U56" s="86"/>
      <c r="V56" s="35" t="s">
        <v>31</v>
      </c>
      <c r="W56" s="34" t="s">
        <v>30</v>
      </c>
      <c r="X56" s="86"/>
      <c r="Y56" s="28" t="s">
        <v>31</v>
      </c>
      <c r="Z56" s="27" t="s">
        <v>30</v>
      </c>
      <c r="AA56" s="83">
        <v>0</v>
      </c>
      <c r="AB56" s="28" t="s">
        <v>88</v>
      </c>
      <c r="AC56" s="27" t="s">
        <v>89</v>
      </c>
      <c r="AD56" s="22">
        <f>SUM(Q56:AB56)</f>
        <v>0</v>
      </c>
      <c r="AE56" s="28" t="s">
        <v>88</v>
      </c>
      <c r="AF56" s="32"/>
    </row>
    <row r="57" spans="1:32" ht="15" customHeight="1">
      <c r="A57" s="6"/>
      <c r="E57" s="1" t="s">
        <v>33</v>
      </c>
      <c r="Q57" s="34"/>
      <c r="R57" s="86">
        <f>R51+R54</f>
        <v>22386918</v>
      </c>
      <c r="S57" s="35"/>
      <c r="T57" s="82"/>
      <c r="U57" s="86">
        <f>U51+U54</f>
        <v>236475508</v>
      </c>
      <c r="V57" s="35"/>
      <c r="W57" s="82"/>
      <c r="X57" s="86">
        <f>X51+X54</f>
        <v>40688725</v>
      </c>
      <c r="Y57" s="31"/>
      <c r="Z57" s="29"/>
      <c r="AA57" s="84"/>
      <c r="AB57" s="31"/>
      <c r="AC57" s="29"/>
      <c r="AD57" s="30">
        <f>AD51+AD54</f>
        <v>299551151</v>
      </c>
      <c r="AE57" s="31"/>
    </row>
    <row r="58" spans="1:32" ht="15" customHeight="1" thickBot="1">
      <c r="A58" s="6"/>
      <c r="E58" s="1" t="s">
        <v>34</v>
      </c>
      <c r="Q58" s="174"/>
      <c r="R58" s="85">
        <f>R44+R57</f>
        <v>117525372</v>
      </c>
      <c r="S58" s="40"/>
      <c r="T58" s="41"/>
      <c r="U58" s="85">
        <f>U44+U57</f>
        <v>246154404</v>
      </c>
      <c r="V58" s="40"/>
      <c r="W58" s="41"/>
      <c r="X58" s="85">
        <f>X44+X57</f>
        <v>40813458</v>
      </c>
      <c r="Y58" s="175"/>
      <c r="Z58" s="38"/>
      <c r="AA58" s="85"/>
      <c r="AB58" s="40"/>
      <c r="AC58" s="38"/>
      <c r="AD58" s="39">
        <f>AD44+AD57</f>
        <v>365944084</v>
      </c>
      <c r="AE58" s="40"/>
      <c r="AF58" s="32"/>
    </row>
    <row r="59" spans="1:32" ht="15" customHeight="1" thickTop="1">
      <c r="A59" s="44"/>
      <c r="B59" s="45"/>
      <c r="C59" s="45"/>
      <c r="D59" s="45"/>
      <c r="E59" s="45"/>
      <c r="F59" s="45"/>
      <c r="G59" s="45"/>
      <c r="H59" s="45"/>
      <c r="I59" s="45"/>
      <c r="J59" s="45"/>
      <c r="K59" s="45"/>
      <c r="L59" s="45"/>
      <c r="M59" s="45"/>
      <c r="N59" s="45"/>
      <c r="O59" s="45"/>
      <c r="P59" s="45"/>
      <c r="Q59" s="34"/>
      <c r="R59" s="86"/>
      <c r="S59" s="35"/>
      <c r="T59" s="82"/>
      <c r="U59" s="86"/>
      <c r="V59" s="35"/>
      <c r="W59" s="82"/>
      <c r="X59" s="86"/>
      <c r="Y59" s="35"/>
      <c r="Z59" s="34"/>
      <c r="AA59" s="86"/>
      <c r="AB59" s="35"/>
      <c r="AC59" s="34"/>
      <c r="AD59" s="36"/>
      <c r="AE59" s="35"/>
    </row>
    <row r="60" spans="1:32" ht="15" customHeight="1">
      <c r="R60" s="87"/>
      <c r="S60" s="46"/>
      <c r="T60" s="46"/>
      <c r="U60" s="87"/>
      <c r="V60" s="46"/>
      <c r="W60" s="46"/>
      <c r="X60" s="87"/>
      <c r="Y60" s="46"/>
      <c r="AA60" s="87"/>
      <c r="AB60" s="46"/>
      <c r="AD60" s="46"/>
      <c r="AE60" s="46"/>
    </row>
    <row r="61" spans="1:32">
      <c r="R61" s="87"/>
      <c r="S61" s="46"/>
      <c r="T61" s="46"/>
      <c r="U61" s="87"/>
      <c r="V61" s="46"/>
      <c r="W61" s="46"/>
      <c r="X61" s="87"/>
      <c r="Y61" s="46"/>
      <c r="AA61" s="87"/>
      <c r="AB61" s="46"/>
      <c r="AD61" s="46"/>
      <c r="AE61" s="46"/>
    </row>
    <row r="62" spans="1:32">
      <c r="R62" s="87"/>
      <c r="S62" s="46"/>
      <c r="T62" s="46"/>
      <c r="U62" s="87"/>
      <c r="V62" s="46"/>
      <c r="W62" s="46"/>
      <c r="X62" s="87"/>
      <c r="Y62" s="46"/>
      <c r="AA62" s="87"/>
      <c r="AD62" s="46"/>
    </row>
    <row r="63" spans="1:32">
      <c r="R63" s="87"/>
      <c r="S63" s="46"/>
      <c r="T63" s="46"/>
      <c r="U63" s="87"/>
      <c r="V63" s="46"/>
      <c r="W63" s="46"/>
      <c r="X63" s="87"/>
      <c r="Y63" s="46"/>
      <c r="AA63" s="87"/>
      <c r="AD63" s="46"/>
    </row>
  </sheetData>
  <mergeCells count="8">
    <mergeCell ref="W5:Y5"/>
    <mergeCell ref="T5:V5"/>
    <mergeCell ref="Q5:S5"/>
    <mergeCell ref="A1:AE1"/>
    <mergeCell ref="A2:AE2"/>
    <mergeCell ref="A5:P5"/>
    <mergeCell ref="Z5:AB5"/>
    <mergeCell ref="AC5:AE5"/>
  </mergeCells>
  <phoneticPr fontId="4"/>
  <pageMargins left="0.59055118110236227" right="0.39370078740157483" top="0.62992125984251968" bottom="0.98425196850393704" header="0.51181102362204722" footer="0.51181102362204722"/>
  <pageSetup paperSize="9" scale="84" firstPageNumber="12" orientation="portrait" useFirstPageNumber="1" r:id="rId1"/>
  <headerFooter>
    <oddFooter>&amp;C&amp;"HG丸ｺﾞｼｯｸM-PRO,標準"&amp;P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AB125"/>
  <sheetViews>
    <sheetView zoomScaleNormal="100" zoomScaleSheetLayoutView="100" workbookViewId="0">
      <pane ySplit="5" topLeftCell="A34" activePane="bottomLeft" state="frozen"/>
      <selection activeCell="J13" sqref="J13"/>
      <selection pane="bottomLeft" activeCell="J13" sqref="J13"/>
    </sheetView>
  </sheetViews>
  <sheetFormatPr defaultColWidth="9" defaultRowHeight="13.5" outlineLevelRow="1" outlineLevelCol="1"/>
  <cols>
    <col min="1" max="4" width="2.875" customWidth="1"/>
    <col min="5" max="5" width="1.5" customWidth="1"/>
    <col min="6" max="12" width="2.875" customWidth="1"/>
    <col min="13" max="13" width="6.375" customWidth="1"/>
    <col min="14" max="14" width="1.25" customWidth="1"/>
    <col min="15" max="15" width="14.625" style="2" customWidth="1" outlineLevel="1"/>
    <col min="16" max="17" width="1.25" style="2" customWidth="1" outlineLevel="1"/>
    <col min="18" max="18" width="15.125" style="2" customWidth="1" outlineLevel="1"/>
    <col min="19" max="20" width="1.25" style="2" customWidth="1" outlineLevel="1"/>
    <col min="21" max="21" width="15.375" style="2" customWidth="1"/>
    <col min="22" max="22" width="1.25" style="2" customWidth="1"/>
    <col min="23" max="23" width="2.375" customWidth="1"/>
    <col min="26" max="26" width="10.5" bestFit="1" customWidth="1"/>
  </cols>
  <sheetData>
    <row r="1" spans="1:28" ht="21">
      <c r="A1" s="324" t="s">
        <v>425</v>
      </c>
      <c r="B1" s="324"/>
      <c r="C1" s="324"/>
      <c r="D1" s="324"/>
      <c r="E1" s="324"/>
      <c r="F1" s="324"/>
      <c r="G1" s="324"/>
      <c r="H1" s="324"/>
      <c r="I1" s="324"/>
      <c r="J1" s="324"/>
      <c r="K1" s="324"/>
      <c r="L1" s="324"/>
      <c r="M1" s="324"/>
      <c r="N1" s="324"/>
      <c r="O1" s="324"/>
      <c r="P1" s="324"/>
      <c r="Q1" s="324"/>
      <c r="R1" s="324"/>
      <c r="S1" s="324"/>
      <c r="T1" s="324"/>
      <c r="U1" s="324"/>
      <c r="V1" s="324"/>
      <c r="W1" s="63"/>
    </row>
    <row r="2" spans="1:28">
      <c r="A2" s="309" t="s">
        <v>484</v>
      </c>
      <c r="B2" s="309"/>
      <c r="C2" s="309"/>
      <c r="D2" s="309"/>
      <c r="E2" s="309"/>
      <c r="F2" s="309"/>
      <c r="G2" s="309"/>
      <c r="H2" s="309"/>
      <c r="I2" s="309"/>
      <c r="J2" s="309"/>
      <c r="K2" s="309"/>
      <c r="L2" s="309"/>
      <c r="M2" s="309"/>
      <c r="N2" s="309"/>
      <c r="O2" s="309"/>
      <c r="P2" s="309"/>
      <c r="Q2" s="309"/>
      <c r="R2" s="309"/>
      <c r="S2" s="309"/>
      <c r="T2" s="309"/>
      <c r="U2" s="309"/>
      <c r="V2" s="309"/>
    </row>
    <row r="3" spans="1:28">
      <c r="A3" t="s">
        <v>173</v>
      </c>
      <c r="U3" s="26"/>
      <c r="Y3" s="2"/>
      <c r="AB3" s="2"/>
    </row>
    <row r="4" spans="1:28">
      <c r="U4" s="26" t="s">
        <v>133</v>
      </c>
      <c r="Y4" s="2"/>
      <c r="AB4" s="2"/>
    </row>
    <row r="5" spans="1:28" ht="15.95" customHeight="1">
      <c r="A5" s="328" t="s">
        <v>1</v>
      </c>
      <c r="B5" s="328"/>
      <c r="C5" s="328"/>
      <c r="D5" s="328"/>
      <c r="E5" s="328"/>
      <c r="F5" s="328"/>
      <c r="G5" s="328"/>
      <c r="H5" s="328"/>
      <c r="I5" s="328"/>
      <c r="J5" s="328"/>
      <c r="K5" s="328"/>
      <c r="L5" s="328"/>
      <c r="M5" s="328"/>
      <c r="N5" s="329" t="s">
        <v>35</v>
      </c>
      <c r="O5" s="329"/>
      <c r="P5" s="329"/>
      <c r="Q5" s="330" t="s">
        <v>36</v>
      </c>
      <c r="R5" s="331"/>
      <c r="S5" s="332"/>
      <c r="T5" s="333" t="s">
        <v>37</v>
      </c>
      <c r="U5" s="333"/>
      <c r="V5" s="333"/>
    </row>
    <row r="6" spans="1:28" ht="15.95" customHeight="1">
      <c r="A6" s="64" t="s">
        <v>38</v>
      </c>
      <c r="B6" t="s">
        <v>39</v>
      </c>
      <c r="D6" s="16"/>
      <c r="E6" s="16"/>
      <c r="F6" s="16"/>
      <c r="G6" s="16"/>
      <c r="H6" s="16"/>
      <c r="I6" s="16"/>
      <c r="K6" s="16"/>
      <c r="L6" s="16"/>
      <c r="M6" s="65"/>
      <c r="N6" s="226"/>
      <c r="O6" s="229"/>
      <c r="P6" s="228"/>
      <c r="Q6" s="229"/>
      <c r="R6" s="229"/>
      <c r="S6" s="229"/>
      <c r="T6" s="225"/>
      <c r="U6" s="221"/>
      <c r="V6" s="231"/>
    </row>
    <row r="7" spans="1:28" ht="15.95" customHeight="1">
      <c r="A7" s="66"/>
      <c r="B7" s="16">
        <v>1</v>
      </c>
      <c r="C7" t="s">
        <v>40</v>
      </c>
      <c r="M7" s="11"/>
      <c r="N7" s="232"/>
      <c r="O7" s="266"/>
      <c r="P7" s="234"/>
      <c r="Q7" s="235"/>
      <c r="R7" s="266"/>
      <c r="S7" s="235"/>
      <c r="T7" s="237"/>
      <c r="U7" s="235"/>
      <c r="V7" s="234"/>
    </row>
    <row r="8" spans="1:28" ht="15.95" customHeight="1">
      <c r="A8" s="66"/>
      <c r="C8" s="67" t="s">
        <v>41</v>
      </c>
      <c r="D8" s="14" t="s">
        <v>42</v>
      </c>
      <c r="F8" s="68"/>
      <c r="G8" s="68"/>
      <c r="H8" s="68"/>
      <c r="J8" s="68"/>
      <c r="K8" s="68"/>
      <c r="M8" s="11"/>
      <c r="N8" s="232"/>
      <c r="O8" s="266"/>
      <c r="P8" s="234"/>
      <c r="Q8" s="235"/>
      <c r="R8" s="266"/>
      <c r="S8" s="235"/>
      <c r="T8" s="237"/>
      <c r="U8" s="266"/>
      <c r="V8" s="234"/>
    </row>
    <row r="9" spans="1:28" ht="15.95" customHeight="1">
      <c r="A9" s="66"/>
      <c r="C9" s="67"/>
      <c r="D9" s="16" t="s">
        <v>152</v>
      </c>
      <c r="E9" t="s">
        <v>142</v>
      </c>
      <c r="F9" s="68"/>
      <c r="G9" s="68"/>
      <c r="H9" s="68"/>
      <c r="J9" s="68"/>
      <c r="K9" s="68"/>
      <c r="M9" s="11"/>
      <c r="N9" s="232"/>
      <c r="O9" s="266">
        <v>0</v>
      </c>
      <c r="P9" s="234"/>
      <c r="Q9" s="235"/>
      <c r="R9" s="266">
        <f>R10</f>
        <v>0</v>
      </c>
      <c r="S9" s="235"/>
      <c r="T9" s="237"/>
      <c r="U9" s="266">
        <f>O9-R9</f>
        <v>0</v>
      </c>
      <c r="V9" s="234"/>
    </row>
    <row r="10" spans="1:28" ht="15.95" hidden="1" customHeight="1">
      <c r="A10" s="66"/>
      <c r="C10" s="67"/>
      <c r="D10" s="14"/>
      <c r="F10" t="s">
        <v>98</v>
      </c>
      <c r="G10" s="68"/>
      <c r="H10" s="68"/>
      <c r="J10" s="68"/>
      <c r="K10" s="68"/>
      <c r="M10" s="11"/>
      <c r="N10" s="232"/>
      <c r="O10" s="266">
        <f>正味財産増減内訳表!$AX$11</f>
        <v>0</v>
      </c>
      <c r="P10" s="234"/>
      <c r="Q10" s="235"/>
      <c r="R10" s="266">
        <v>0</v>
      </c>
      <c r="S10" s="235"/>
      <c r="T10" s="237"/>
      <c r="U10" s="266">
        <f>O10-R10</f>
        <v>0</v>
      </c>
      <c r="V10" s="234"/>
    </row>
    <row r="11" spans="1:28" ht="15.95" customHeight="1">
      <c r="A11" s="66"/>
      <c r="C11" s="16"/>
      <c r="D11" s="16" t="s">
        <v>153</v>
      </c>
      <c r="E11" s="10" t="s">
        <v>43</v>
      </c>
      <c r="G11" s="10"/>
      <c r="H11" s="10"/>
      <c r="J11" s="10"/>
      <c r="K11" s="10"/>
      <c r="L11" s="10"/>
      <c r="M11" s="69"/>
      <c r="N11" s="232"/>
      <c r="O11" s="235">
        <f>SUM(O12:O14)</f>
        <v>4485000</v>
      </c>
      <c r="P11" s="28"/>
      <c r="Q11" s="235"/>
      <c r="R11" s="235">
        <f>SUM(R12:R14)</f>
        <v>4485000</v>
      </c>
      <c r="S11" s="235"/>
      <c r="T11" s="237"/>
      <c r="U11" s="266">
        <f>O11-R11</f>
        <v>0</v>
      </c>
      <c r="V11" s="234"/>
    </row>
    <row r="12" spans="1:28" ht="15.95" customHeight="1" outlineLevel="1">
      <c r="A12" s="66"/>
      <c r="C12" s="16"/>
      <c r="D12" s="16"/>
      <c r="F12" t="s">
        <v>180</v>
      </c>
      <c r="G12" s="10"/>
      <c r="H12" s="10"/>
      <c r="J12" s="10"/>
      <c r="K12" s="10"/>
      <c r="L12" s="10"/>
      <c r="M12" s="69"/>
      <c r="N12" s="232"/>
      <c r="O12" s="235">
        <f>正味財産増減内訳表!AX13</f>
        <v>1700000</v>
      </c>
      <c r="P12" s="28"/>
      <c r="Q12" s="235"/>
      <c r="R12" s="235">
        <v>1700000</v>
      </c>
      <c r="S12" s="235"/>
      <c r="T12" s="237"/>
      <c r="U12" s="266">
        <f>O12-R12</f>
        <v>0</v>
      </c>
      <c r="V12" s="234"/>
    </row>
    <row r="13" spans="1:28" ht="15.95" customHeight="1" outlineLevel="1">
      <c r="A13" s="66"/>
      <c r="C13" s="16"/>
      <c r="D13" s="16"/>
      <c r="F13" t="s">
        <v>181</v>
      </c>
      <c r="G13" s="10"/>
      <c r="H13" s="10"/>
      <c r="J13" s="10"/>
      <c r="K13" s="10"/>
      <c r="L13" s="10"/>
      <c r="M13" s="69"/>
      <c r="N13" s="232"/>
      <c r="O13" s="235">
        <f>正味財産増減内訳表!AX14</f>
        <v>335000</v>
      </c>
      <c r="P13" s="28"/>
      <c r="Q13" s="235"/>
      <c r="R13" s="235">
        <v>335000</v>
      </c>
      <c r="S13" s="235"/>
      <c r="T13" s="237"/>
      <c r="U13" s="266">
        <f t="shared" ref="U13:U49" si="0">O13-R13</f>
        <v>0</v>
      </c>
      <c r="V13" s="234"/>
    </row>
    <row r="14" spans="1:28" ht="15.95" customHeight="1" outlineLevel="1">
      <c r="A14" s="66"/>
      <c r="C14" s="16"/>
      <c r="D14" s="16"/>
      <c r="F14" t="s">
        <v>182</v>
      </c>
      <c r="G14" s="10"/>
      <c r="H14" s="10"/>
      <c r="J14" s="10"/>
      <c r="K14" s="10"/>
      <c r="L14" s="10"/>
      <c r="M14" s="69"/>
      <c r="N14" s="232"/>
      <c r="O14" s="235">
        <f>正味財産増減内訳表!AX15</f>
        <v>2450000</v>
      </c>
      <c r="P14" s="28"/>
      <c r="Q14" s="235"/>
      <c r="R14" s="235">
        <v>2450000</v>
      </c>
      <c r="S14" s="235"/>
      <c r="T14" s="237"/>
      <c r="U14" s="266">
        <f t="shared" si="0"/>
        <v>0</v>
      </c>
      <c r="V14" s="234"/>
    </row>
    <row r="15" spans="1:28" ht="15.95" customHeight="1">
      <c r="A15" s="66"/>
      <c r="C15" s="16"/>
      <c r="D15" s="16" t="s">
        <v>155</v>
      </c>
      <c r="E15" t="s">
        <v>183</v>
      </c>
      <c r="G15" s="10"/>
      <c r="H15" s="10"/>
      <c r="J15" s="10"/>
      <c r="K15" s="10"/>
      <c r="L15" s="10"/>
      <c r="M15" s="69"/>
      <c r="N15" s="232"/>
      <c r="O15" s="22">
        <f>O16</f>
        <v>8215700</v>
      </c>
      <c r="P15" s="28"/>
      <c r="Q15" s="235"/>
      <c r="R15" s="22">
        <f>R16</f>
        <v>8421000</v>
      </c>
      <c r="S15" s="235"/>
      <c r="T15" s="237"/>
      <c r="U15" s="266">
        <f t="shared" si="0"/>
        <v>-205300</v>
      </c>
      <c r="V15" s="234"/>
    </row>
    <row r="16" spans="1:28" ht="15.95" customHeight="1">
      <c r="A16" s="66"/>
      <c r="C16" s="16"/>
      <c r="D16" s="16"/>
      <c r="F16" s="327" t="s">
        <v>186</v>
      </c>
      <c r="G16" s="325"/>
      <c r="H16" s="325"/>
      <c r="I16" s="325"/>
      <c r="J16" s="325"/>
      <c r="K16" s="325"/>
      <c r="L16" s="325"/>
      <c r="M16" s="326"/>
      <c r="N16" s="232"/>
      <c r="O16" s="22">
        <v>8215700</v>
      </c>
      <c r="P16" s="28"/>
      <c r="Q16" s="235"/>
      <c r="R16" s="22">
        <v>8421000</v>
      </c>
      <c r="S16" s="235"/>
      <c r="T16" s="237"/>
      <c r="U16" s="266">
        <f t="shared" si="0"/>
        <v>-205300</v>
      </c>
      <c r="V16" s="234"/>
    </row>
    <row r="17" spans="1:22" ht="15.95" customHeight="1">
      <c r="A17" s="66"/>
      <c r="C17" s="16"/>
      <c r="D17" s="16" t="s">
        <v>154</v>
      </c>
      <c r="E17" s="10" t="s">
        <v>92</v>
      </c>
      <c r="G17" s="10"/>
      <c r="H17" s="10"/>
      <c r="J17" s="10"/>
      <c r="K17" s="10"/>
      <c r="L17" s="10"/>
      <c r="M17" s="69"/>
      <c r="N17" s="232"/>
      <c r="O17" s="22">
        <f>SUM(O18:O23)</f>
        <v>12451147</v>
      </c>
      <c r="P17" s="28"/>
      <c r="Q17" s="235"/>
      <c r="R17" s="22">
        <f>SUM(R18:R23)</f>
        <v>8470731</v>
      </c>
      <c r="S17" s="235"/>
      <c r="T17" s="237"/>
      <c r="U17" s="266">
        <f t="shared" si="0"/>
        <v>3980416</v>
      </c>
      <c r="V17" s="234"/>
    </row>
    <row r="18" spans="1:22" ht="15.95" customHeight="1" outlineLevel="1">
      <c r="A18" s="66"/>
      <c r="C18" s="16"/>
      <c r="D18" s="16"/>
      <c r="F18" t="s">
        <v>184</v>
      </c>
      <c r="G18" s="10"/>
      <c r="H18" s="10"/>
      <c r="J18" s="10"/>
      <c r="K18" s="10"/>
      <c r="L18" s="10"/>
      <c r="M18" s="69"/>
      <c r="N18" s="232"/>
      <c r="O18" s="22">
        <f>正味財産増減内訳表!AX19</f>
        <v>120000</v>
      </c>
      <c r="P18" s="28"/>
      <c r="Q18" s="235"/>
      <c r="R18" s="22">
        <v>160000</v>
      </c>
      <c r="S18" s="235"/>
      <c r="T18" s="237"/>
      <c r="U18" s="266">
        <f t="shared" si="0"/>
        <v>-40000</v>
      </c>
      <c r="V18" s="234"/>
    </row>
    <row r="19" spans="1:22" ht="15.95" customHeight="1" outlineLevel="1">
      <c r="A19" s="66"/>
      <c r="C19" s="16"/>
      <c r="D19" s="16"/>
      <c r="F19" s="325" t="s">
        <v>159</v>
      </c>
      <c r="G19" s="325"/>
      <c r="H19" s="325"/>
      <c r="I19" s="325"/>
      <c r="J19" s="325"/>
      <c r="K19" s="325"/>
      <c r="L19" s="325"/>
      <c r="M19" s="326"/>
      <c r="N19" s="232"/>
      <c r="O19" s="22">
        <f>正味財産増減内訳表!AX20</f>
        <v>1520277</v>
      </c>
      <c r="P19" s="28"/>
      <c r="Q19" s="235"/>
      <c r="R19" s="22">
        <v>2333805</v>
      </c>
      <c r="S19" s="235"/>
      <c r="T19" s="237"/>
      <c r="U19" s="266">
        <f t="shared" si="0"/>
        <v>-813528</v>
      </c>
      <c r="V19" s="234"/>
    </row>
    <row r="20" spans="1:22" ht="15.95" customHeight="1" outlineLevel="1">
      <c r="A20" s="66"/>
      <c r="C20" s="16"/>
      <c r="D20" s="16"/>
      <c r="F20" s="14" t="s">
        <v>83</v>
      </c>
      <c r="G20" s="80"/>
      <c r="H20" s="80"/>
      <c r="I20" s="80"/>
      <c r="J20" s="80"/>
      <c r="K20" s="80"/>
      <c r="L20" s="80"/>
      <c r="M20" s="79"/>
      <c r="N20" s="232"/>
      <c r="O20" s="22">
        <v>2626208</v>
      </c>
      <c r="P20" s="28"/>
      <c r="Q20" s="235"/>
      <c r="R20" s="22">
        <v>165628</v>
      </c>
      <c r="S20" s="235"/>
      <c r="T20" s="237"/>
      <c r="U20" s="266">
        <f t="shared" si="0"/>
        <v>2460580</v>
      </c>
      <c r="V20" s="234"/>
    </row>
    <row r="21" spans="1:22" ht="15.95" customHeight="1" outlineLevel="1">
      <c r="A21" s="66"/>
      <c r="C21" s="16"/>
      <c r="D21" s="16"/>
      <c r="E21" s="80"/>
      <c r="F21" s="10" t="s">
        <v>160</v>
      </c>
      <c r="G21" s="10"/>
      <c r="H21" s="80"/>
      <c r="I21" s="80"/>
      <c r="J21" s="80"/>
      <c r="K21" s="80"/>
      <c r="L21" s="80"/>
      <c r="M21" s="79"/>
      <c r="N21" s="232"/>
      <c r="O21" s="22">
        <v>2649900</v>
      </c>
      <c r="P21" s="28"/>
      <c r="Q21" s="235"/>
      <c r="R21" s="22">
        <v>1162500</v>
      </c>
      <c r="S21" s="235"/>
      <c r="T21" s="237"/>
      <c r="U21" s="266">
        <f t="shared" si="0"/>
        <v>1487400</v>
      </c>
      <c r="V21" s="234"/>
    </row>
    <row r="22" spans="1:22" ht="15.95" customHeight="1" outlineLevel="1">
      <c r="A22" s="66"/>
      <c r="C22" s="16"/>
      <c r="D22" s="16"/>
      <c r="E22" s="80"/>
      <c r="F22" t="s">
        <v>185</v>
      </c>
      <c r="H22" s="80"/>
      <c r="I22" s="80"/>
      <c r="J22" s="80"/>
      <c r="K22" s="80"/>
      <c r="L22" s="80"/>
      <c r="M22" s="79"/>
      <c r="N22" s="232"/>
      <c r="O22" s="22">
        <v>4534762</v>
      </c>
      <c r="P22" s="28"/>
      <c r="Q22" s="235"/>
      <c r="R22" s="22">
        <v>3648798</v>
      </c>
      <c r="S22" s="235"/>
      <c r="T22" s="237"/>
      <c r="U22" s="266">
        <f t="shared" si="0"/>
        <v>885964</v>
      </c>
      <c r="V22" s="234"/>
    </row>
    <row r="23" spans="1:22" ht="15.95" customHeight="1" outlineLevel="1">
      <c r="A23" s="66"/>
      <c r="C23" s="16"/>
      <c r="D23" s="16"/>
      <c r="E23" s="80"/>
      <c r="F23" t="s">
        <v>294</v>
      </c>
      <c r="H23" s="80"/>
      <c r="I23" s="80"/>
      <c r="J23" s="80"/>
      <c r="K23" s="80"/>
      <c r="L23" s="80"/>
      <c r="M23" s="79"/>
      <c r="N23" s="232"/>
      <c r="O23" s="22">
        <f>正味財産増減内訳表!AX24</f>
        <v>1000000</v>
      </c>
      <c r="P23" s="28"/>
      <c r="Q23" s="235"/>
      <c r="R23" s="22">
        <v>1000000</v>
      </c>
      <c r="S23" s="235"/>
      <c r="T23" s="237"/>
      <c r="U23" s="266">
        <f t="shared" si="0"/>
        <v>0</v>
      </c>
      <c r="V23" s="234"/>
    </row>
    <row r="24" spans="1:22" ht="15.95" customHeight="1">
      <c r="A24" s="66"/>
      <c r="C24" s="16"/>
      <c r="D24" s="16" t="s">
        <v>84</v>
      </c>
      <c r="E24" s="10" t="s">
        <v>148</v>
      </c>
      <c r="G24" s="10"/>
      <c r="H24" s="10"/>
      <c r="J24" s="10"/>
      <c r="K24" s="10"/>
      <c r="L24" s="10"/>
      <c r="M24" s="69"/>
      <c r="N24" s="232"/>
      <c r="O24" s="22">
        <f>SUM(O25:O32)</f>
        <v>265220597</v>
      </c>
      <c r="P24" s="28"/>
      <c r="Q24" s="235"/>
      <c r="R24" s="22">
        <f>SUM(R25:R32)</f>
        <v>184382837</v>
      </c>
      <c r="S24" s="235"/>
      <c r="T24" s="237"/>
      <c r="U24" s="266">
        <f t="shared" si="0"/>
        <v>80837760</v>
      </c>
      <c r="V24" s="234"/>
    </row>
    <row r="25" spans="1:22" ht="15.95" customHeight="1" outlineLevel="1">
      <c r="A25" s="66"/>
      <c r="C25" s="16"/>
      <c r="D25" s="16"/>
      <c r="F25" t="s">
        <v>428</v>
      </c>
      <c r="G25" s="10"/>
      <c r="H25" s="10"/>
      <c r="J25" s="10"/>
      <c r="K25" s="10"/>
      <c r="L25" s="10"/>
      <c r="M25" s="69"/>
      <c r="N25" s="232"/>
      <c r="O25" s="22">
        <v>1906050</v>
      </c>
      <c r="P25" s="28"/>
      <c r="Q25" s="235"/>
      <c r="R25" s="22">
        <v>1902050</v>
      </c>
      <c r="S25" s="235"/>
      <c r="T25" s="237"/>
      <c r="U25" s="266">
        <f t="shared" si="0"/>
        <v>4000</v>
      </c>
      <c r="V25" s="234"/>
    </row>
    <row r="26" spans="1:22" ht="15.95" customHeight="1" outlineLevel="1">
      <c r="A26" s="66"/>
      <c r="C26" s="16"/>
      <c r="D26" s="16"/>
      <c r="F26" t="s">
        <v>437</v>
      </c>
      <c r="G26" s="10"/>
      <c r="H26" s="10"/>
      <c r="J26" s="10"/>
      <c r="K26" s="10"/>
      <c r="L26" s="10"/>
      <c r="M26" s="69"/>
      <c r="N26" s="232"/>
      <c r="O26" s="22">
        <f>正味財産増減内訳表!AX27</f>
        <v>306240</v>
      </c>
      <c r="P26" s="28"/>
      <c r="Q26" s="235"/>
      <c r="R26" s="22">
        <v>201300</v>
      </c>
      <c r="S26" s="235"/>
      <c r="T26" s="237"/>
      <c r="U26" s="266">
        <f t="shared" si="0"/>
        <v>104940</v>
      </c>
      <c r="V26" s="234"/>
    </row>
    <row r="27" spans="1:22" ht="15.95" customHeight="1" outlineLevel="1">
      <c r="A27" s="66"/>
      <c r="C27" s="16"/>
      <c r="D27" s="16"/>
      <c r="F27" t="s">
        <v>430</v>
      </c>
      <c r="G27" s="10"/>
      <c r="H27" s="10"/>
      <c r="J27" s="10"/>
      <c r="K27" s="10"/>
      <c r="L27" s="10"/>
      <c r="M27" s="69"/>
      <c r="N27" s="232"/>
      <c r="O27" s="22">
        <f>正味財産増減内訳表!AX28</f>
        <v>1789591</v>
      </c>
      <c r="P27" s="28"/>
      <c r="Q27" s="235"/>
      <c r="R27" s="22">
        <v>2020484</v>
      </c>
      <c r="S27" s="235"/>
      <c r="T27" s="237"/>
      <c r="U27" s="266">
        <f t="shared" si="0"/>
        <v>-230893</v>
      </c>
      <c r="V27" s="234"/>
    </row>
    <row r="28" spans="1:22" ht="15.95" customHeight="1" outlineLevel="1">
      <c r="A28" s="66"/>
      <c r="C28" s="16"/>
      <c r="D28" s="16"/>
      <c r="F28" t="s">
        <v>431</v>
      </c>
      <c r="G28" s="10"/>
      <c r="H28" s="10"/>
      <c r="J28" s="10"/>
      <c r="K28" s="10"/>
      <c r="L28" s="10"/>
      <c r="M28" s="69"/>
      <c r="N28" s="232"/>
      <c r="O28" s="22">
        <f>正味財産増減内訳表!AX29</f>
        <v>303000</v>
      </c>
      <c r="P28" s="28"/>
      <c r="Q28" s="235"/>
      <c r="R28" s="22">
        <v>241000</v>
      </c>
      <c r="S28" s="235"/>
      <c r="T28" s="237"/>
      <c r="U28" s="266">
        <f t="shared" si="0"/>
        <v>62000</v>
      </c>
      <c r="V28" s="234"/>
    </row>
    <row r="29" spans="1:22" ht="15.95" customHeight="1" outlineLevel="1">
      <c r="A29" s="66"/>
      <c r="C29" s="16"/>
      <c r="D29" s="16"/>
      <c r="F29" s="10" t="s">
        <v>131</v>
      </c>
      <c r="G29" s="10"/>
      <c r="H29" s="10"/>
      <c r="J29" s="10"/>
      <c r="K29" s="10"/>
      <c r="L29" s="10"/>
      <c r="M29" s="69"/>
      <c r="N29" s="232"/>
      <c r="O29" s="22">
        <v>226728329</v>
      </c>
      <c r="P29" s="28"/>
      <c r="Q29" s="235"/>
      <c r="R29" s="22">
        <v>160705828</v>
      </c>
      <c r="S29" s="235"/>
      <c r="T29" s="237"/>
      <c r="U29" s="266">
        <f t="shared" si="0"/>
        <v>66022501</v>
      </c>
      <c r="V29" s="234"/>
    </row>
    <row r="30" spans="1:22" ht="15.95" customHeight="1" outlineLevel="1">
      <c r="A30" s="66"/>
      <c r="C30" s="16"/>
      <c r="D30" s="16"/>
      <c r="F30" s="10" t="s">
        <v>132</v>
      </c>
      <c r="G30" s="10"/>
      <c r="H30" s="10"/>
      <c r="J30" s="10"/>
      <c r="K30" s="10"/>
      <c r="L30" s="10"/>
      <c r="M30" s="69"/>
      <c r="N30" s="232"/>
      <c r="O30" s="22">
        <v>24192000</v>
      </c>
      <c r="P30" s="28"/>
      <c r="Q30" s="235"/>
      <c r="R30" s="22">
        <v>16843788</v>
      </c>
      <c r="S30" s="235"/>
      <c r="T30" s="237"/>
      <c r="U30" s="266">
        <f t="shared" si="0"/>
        <v>7348212</v>
      </c>
      <c r="V30" s="234"/>
    </row>
    <row r="31" spans="1:22" ht="15.95" customHeight="1" outlineLevel="1">
      <c r="A31" s="66"/>
      <c r="C31" s="16"/>
      <c r="D31" s="16"/>
      <c r="F31" s="10" t="s">
        <v>161</v>
      </c>
      <c r="G31" s="10"/>
      <c r="H31" s="10"/>
      <c r="J31" s="10"/>
      <c r="K31" s="10"/>
      <c r="L31" s="10"/>
      <c r="M31" s="69"/>
      <c r="N31" s="232"/>
      <c r="O31" s="22">
        <v>9995387</v>
      </c>
      <c r="P31" s="28"/>
      <c r="Q31" s="235"/>
      <c r="R31" s="22">
        <v>2468387</v>
      </c>
      <c r="S31" s="235"/>
      <c r="T31" s="237"/>
      <c r="U31" s="266">
        <f t="shared" si="0"/>
        <v>7527000</v>
      </c>
      <c r="V31" s="234"/>
    </row>
    <row r="32" spans="1:22" ht="15.95" hidden="1" customHeight="1" outlineLevel="1">
      <c r="A32" s="66"/>
      <c r="C32" s="16"/>
      <c r="D32" s="16"/>
      <c r="F32" t="s">
        <v>187</v>
      </c>
      <c r="G32" s="10"/>
      <c r="H32" s="10"/>
      <c r="J32" s="10"/>
      <c r="K32" s="10"/>
      <c r="L32" s="10"/>
      <c r="M32" s="69"/>
      <c r="N32" s="232"/>
      <c r="O32" s="22">
        <f>正味財産増減内訳表!AX33</f>
        <v>0</v>
      </c>
      <c r="P32" s="28"/>
      <c r="Q32" s="235"/>
      <c r="R32" s="22">
        <v>0</v>
      </c>
      <c r="S32" s="235"/>
      <c r="T32" s="237"/>
      <c r="U32" s="266">
        <f t="shared" si="0"/>
        <v>0</v>
      </c>
      <c r="V32" s="234"/>
    </row>
    <row r="33" spans="1:22" ht="15.75" customHeight="1">
      <c r="A33" s="66"/>
      <c r="C33" s="16"/>
      <c r="D33" s="16" t="s">
        <v>156</v>
      </c>
      <c r="E33" s="10" t="s">
        <v>149</v>
      </c>
      <c r="G33" s="12"/>
      <c r="H33" s="12"/>
      <c r="J33" s="12"/>
      <c r="K33" s="12"/>
      <c r="L33" s="12"/>
      <c r="M33" s="13"/>
      <c r="N33" s="232"/>
      <c r="O33" s="22">
        <f>O34</f>
        <v>0</v>
      </c>
      <c r="P33" s="28"/>
      <c r="Q33" s="235"/>
      <c r="R33" s="22">
        <f>R34</f>
        <v>0</v>
      </c>
      <c r="S33" s="22"/>
      <c r="T33" s="237"/>
      <c r="U33" s="266">
        <f t="shared" si="0"/>
        <v>0</v>
      </c>
      <c r="V33" s="28"/>
    </row>
    <row r="34" spans="1:22" ht="15.75" customHeight="1">
      <c r="A34" s="66"/>
      <c r="C34" s="16"/>
      <c r="D34" s="16"/>
      <c r="E34" s="10"/>
      <c r="F34" t="s">
        <v>188</v>
      </c>
      <c r="G34" s="12"/>
      <c r="H34" s="12"/>
      <c r="J34" s="12"/>
      <c r="K34" s="12"/>
      <c r="L34" s="12"/>
      <c r="M34" s="13"/>
      <c r="N34" s="232"/>
      <c r="O34" s="22">
        <f>正味財産増減内訳表!$AX$35</f>
        <v>0</v>
      </c>
      <c r="P34" s="28"/>
      <c r="Q34" s="235"/>
      <c r="R34" s="22">
        <v>0</v>
      </c>
      <c r="S34" s="22"/>
      <c r="T34" s="237"/>
      <c r="U34" s="266">
        <f t="shared" si="0"/>
        <v>0</v>
      </c>
      <c r="V34" s="28"/>
    </row>
    <row r="35" spans="1:22" ht="15.95" customHeight="1">
      <c r="A35" s="66"/>
      <c r="D35" s="16" t="s">
        <v>157</v>
      </c>
      <c r="E35" t="s">
        <v>150</v>
      </c>
      <c r="H35" s="12"/>
      <c r="J35" s="12"/>
      <c r="K35" s="12"/>
      <c r="L35" s="12"/>
      <c r="M35" s="13"/>
      <c r="N35" s="232"/>
      <c r="O35" s="22">
        <f>SUM(O36:O37)</f>
        <v>7730000</v>
      </c>
      <c r="P35" s="28"/>
      <c r="Q35" s="235"/>
      <c r="R35" s="22">
        <f>SUM(R36:R37)</f>
        <v>10737121</v>
      </c>
      <c r="S35" s="22"/>
      <c r="T35" s="237"/>
      <c r="U35" s="266">
        <f t="shared" si="0"/>
        <v>-3007121</v>
      </c>
      <c r="V35" s="28"/>
    </row>
    <row r="36" spans="1:22" ht="15.95" customHeight="1" outlineLevel="1">
      <c r="A36" s="66"/>
      <c r="D36" s="16"/>
      <c r="F36" t="s">
        <v>189</v>
      </c>
      <c r="H36" s="12"/>
      <c r="J36" s="12"/>
      <c r="K36" s="12"/>
      <c r="L36" s="12"/>
      <c r="M36" s="13"/>
      <c r="N36" s="232"/>
      <c r="O36" s="22">
        <v>3700000</v>
      </c>
      <c r="P36" s="28"/>
      <c r="Q36" s="235"/>
      <c r="R36" s="22">
        <v>3631390</v>
      </c>
      <c r="S36" s="22"/>
      <c r="T36" s="237"/>
      <c r="U36" s="266">
        <f t="shared" si="0"/>
        <v>68610</v>
      </c>
      <c r="V36" s="28"/>
    </row>
    <row r="37" spans="1:22" ht="15.95" customHeight="1" outlineLevel="1">
      <c r="A37" s="66"/>
      <c r="D37" s="16"/>
      <c r="F37" t="s">
        <v>295</v>
      </c>
      <c r="H37" s="12"/>
      <c r="J37" s="12"/>
      <c r="K37" s="12"/>
      <c r="L37" s="12"/>
      <c r="M37" s="13"/>
      <c r="N37" s="232"/>
      <c r="O37" s="22">
        <f>正味財産増減内訳表!AX39</f>
        <v>4030000</v>
      </c>
      <c r="P37" s="28"/>
      <c r="Q37" s="235"/>
      <c r="R37" s="22">
        <v>7105731</v>
      </c>
      <c r="S37" s="22"/>
      <c r="T37" s="237"/>
      <c r="U37" s="266">
        <f t="shared" si="0"/>
        <v>-3075731</v>
      </c>
      <c r="V37" s="28"/>
    </row>
    <row r="38" spans="1:22" ht="15.95" hidden="1" customHeight="1">
      <c r="A38" s="66"/>
      <c r="E38" t="s">
        <v>296</v>
      </c>
      <c r="H38" s="12"/>
      <c r="J38" s="12"/>
      <c r="K38" s="12"/>
      <c r="L38" s="12"/>
      <c r="M38" s="13"/>
      <c r="N38" s="232"/>
      <c r="O38" s="22">
        <f>SUM(O39)</f>
        <v>0</v>
      </c>
      <c r="P38" s="28"/>
      <c r="Q38" s="235"/>
      <c r="R38" s="22">
        <f>SUM(R39)</f>
        <v>0</v>
      </c>
      <c r="S38" s="22"/>
      <c r="T38" s="237"/>
      <c r="U38" s="266">
        <f t="shared" si="0"/>
        <v>0</v>
      </c>
      <c r="V38" s="28"/>
    </row>
    <row r="39" spans="1:22" ht="15.95" hidden="1" customHeight="1">
      <c r="A39" s="66"/>
      <c r="F39" t="s">
        <v>296</v>
      </c>
      <c r="H39" s="12"/>
      <c r="J39" s="12"/>
      <c r="K39" s="12"/>
      <c r="L39" s="12"/>
      <c r="M39" s="13"/>
      <c r="N39" s="232"/>
      <c r="O39" s="22">
        <f>正味財産増減内訳表!$AX$41</f>
        <v>0</v>
      </c>
      <c r="P39" s="28"/>
      <c r="Q39" s="235"/>
      <c r="R39" s="22">
        <v>0</v>
      </c>
      <c r="S39" s="22"/>
      <c r="T39" s="237"/>
      <c r="U39" s="266">
        <f t="shared" si="0"/>
        <v>0</v>
      </c>
      <c r="V39" s="28"/>
    </row>
    <row r="40" spans="1:22" ht="15.95" customHeight="1">
      <c r="A40" s="66"/>
      <c r="D40" t="s">
        <v>158</v>
      </c>
      <c r="E40" t="s">
        <v>93</v>
      </c>
      <c r="H40" s="12"/>
      <c r="J40" s="12"/>
      <c r="K40" s="12"/>
      <c r="L40" s="12"/>
      <c r="M40" s="13"/>
      <c r="N40" s="232"/>
      <c r="O40" s="22">
        <f>SUM(O41:O42)</f>
        <v>227965</v>
      </c>
      <c r="P40" s="28"/>
      <c r="Q40" s="235"/>
      <c r="R40" s="22">
        <f>SUM(R41:R42)</f>
        <v>15155</v>
      </c>
      <c r="S40" s="22"/>
      <c r="T40" s="237"/>
      <c r="U40" s="266">
        <f t="shared" si="0"/>
        <v>212810</v>
      </c>
      <c r="V40" s="28"/>
    </row>
    <row r="41" spans="1:22" ht="15.95" customHeight="1" outlineLevel="1">
      <c r="A41" s="66"/>
      <c r="F41" t="s">
        <v>81</v>
      </c>
      <c r="H41" s="12"/>
      <c r="J41" s="12"/>
      <c r="K41" s="12"/>
      <c r="L41" s="12"/>
      <c r="M41" s="13"/>
      <c r="N41" s="232"/>
      <c r="O41" s="22">
        <f>正味財産増減内訳表!AX43</f>
        <v>273</v>
      </c>
      <c r="P41" s="28"/>
      <c r="Q41" s="235"/>
      <c r="R41" s="22">
        <v>1453</v>
      </c>
      <c r="S41" s="22"/>
      <c r="T41" s="237"/>
      <c r="U41" s="266">
        <f t="shared" si="0"/>
        <v>-1180</v>
      </c>
      <c r="V41" s="28"/>
    </row>
    <row r="42" spans="1:22" ht="15.95" customHeight="1" outlineLevel="1">
      <c r="A42" s="66"/>
      <c r="D42" s="16"/>
      <c r="F42" t="s">
        <v>162</v>
      </c>
      <c r="H42" s="12"/>
      <c r="J42" s="12"/>
      <c r="K42" s="12"/>
      <c r="L42" s="12"/>
      <c r="M42" s="13"/>
      <c r="N42" s="232"/>
      <c r="O42" s="22">
        <v>227692</v>
      </c>
      <c r="P42" s="28"/>
      <c r="Q42" s="235"/>
      <c r="R42" s="22">
        <v>13702</v>
      </c>
      <c r="S42" s="22"/>
      <c r="T42" s="237"/>
      <c r="U42" s="267">
        <f t="shared" si="0"/>
        <v>213990</v>
      </c>
      <c r="V42" s="28"/>
    </row>
    <row r="43" spans="1:22" ht="15.95" customHeight="1">
      <c r="A43" s="74"/>
      <c r="B43" s="75"/>
      <c r="C43" s="75"/>
      <c r="D43" s="75" t="s">
        <v>44</v>
      </c>
      <c r="E43" s="75"/>
      <c r="F43" s="211"/>
      <c r="G43" s="211"/>
      <c r="H43" s="211"/>
      <c r="I43" s="211"/>
      <c r="J43" s="211"/>
      <c r="K43" s="211"/>
      <c r="L43" s="211"/>
      <c r="M43" s="212"/>
      <c r="N43" s="242"/>
      <c r="O43" s="30">
        <f>O9+O15+O17+O24+O33+O35+O38+O11+O40</f>
        <v>298330409</v>
      </c>
      <c r="P43" s="31"/>
      <c r="Q43" s="244"/>
      <c r="R43" s="30">
        <f>R9+R15+R17+R24+R33+R35+R38+R11+R40</f>
        <v>216511844</v>
      </c>
      <c r="S43" s="30"/>
      <c r="T43" s="247"/>
      <c r="U43" s="268">
        <f>O43-R43</f>
        <v>81818565</v>
      </c>
      <c r="V43" s="31"/>
    </row>
    <row r="44" spans="1:22" ht="15.95" customHeight="1">
      <c r="A44" s="213"/>
      <c r="B44" s="217"/>
      <c r="C44" s="270" t="s">
        <v>45</v>
      </c>
      <c r="D44" s="271" t="s">
        <v>46</v>
      </c>
      <c r="E44" s="214"/>
      <c r="F44" s="214"/>
      <c r="G44" s="214"/>
      <c r="H44" s="214"/>
      <c r="I44" s="214"/>
      <c r="J44" s="214"/>
      <c r="K44" s="214"/>
      <c r="L44" s="214"/>
      <c r="M44" s="272"/>
      <c r="N44" s="273"/>
      <c r="O44" s="42"/>
      <c r="P44" s="43"/>
      <c r="Q44" s="274"/>
      <c r="R44" s="42"/>
      <c r="S44" s="42"/>
      <c r="T44" s="275"/>
      <c r="U44" s="42"/>
      <c r="V44" s="43"/>
    </row>
    <row r="45" spans="1:22" ht="15.95" customHeight="1">
      <c r="A45" s="66"/>
      <c r="D45" t="s">
        <v>47</v>
      </c>
      <c r="E45" t="s">
        <v>48</v>
      </c>
      <c r="M45" s="11"/>
      <c r="N45" s="232"/>
      <c r="O45" s="22">
        <f>SUM(O46:O73)</f>
        <v>286412959</v>
      </c>
      <c r="P45" s="28"/>
      <c r="Q45" s="235"/>
      <c r="R45" s="22">
        <f>SUM(R46:R73)</f>
        <v>222004850</v>
      </c>
      <c r="S45" s="22"/>
      <c r="T45" s="237"/>
      <c r="U45" s="22">
        <f t="shared" si="0"/>
        <v>64408109</v>
      </c>
      <c r="V45" s="28"/>
    </row>
    <row r="46" spans="1:22" ht="15.95" customHeight="1" outlineLevel="1">
      <c r="A46" s="66"/>
      <c r="E46" s="80"/>
      <c r="F46" t="s">
        <v>191</v>
      </c>
      <c r="G46" s="80"/>
      <c r="H46" s="80"/>
      <c r="I46" s="80"/>
      <c r="J46" s="80"/>
      <c r="K46" s="80"/>
      <c r="L46" s="80"/>
      <c r="M46" s="79"/>
      <c r="N46" s="232"/>
      <c r="O46" s="22">
        <v>3236171</v>
      </c>
      <c r="P46" s="28"/>
      <c r="Q46" s="235"/>
      <c r="R46" s="22">
        <v>11350620</v>
      </c>
      <c r="S46" s="22"/>
      <c r="T46" s="237"/>
      <c r="U46" s="22">
        <f t="shared" si="0"/>
        <v>-8114449</v>
      </c>
      <c r="V46" s="28"/>
    </row>
    <row r="47" spans="1:22" ht="15.95" customHeight="1" outlineLevel="1">
      <c r="A47" s="66"/>
      <c r="E47" s="80"/>
      <c r="F47" t="s">
        <v>462</v>
      </c>
      <c r="G47" s="80"/>
      <c r="H47" s="80"/>
      <c r="I47" s="80"/>
      <c r="J47" s="80"/>
      <c r="K47" s="80"/>
      <c r="L47" s="80"/>
      <c r="M47" s="79"/>
      <c r="N47" s="232"/>
      <c r="O47" s="22">
        <v>470913</v>
      </c>
      <c r="P47" s="28"/>
      <c r="Q47" s="235"/>
      <c r="R47" s="22">
        <v>3231806</v>
      </c>
      <c r="S47" s="22"/>
      <c r="T47" s="237"/>
      <c r="U47" s="22">
        <f t="shared" si="0"/>
        <v>-2760893</v>
      </c>
      <c r="V47" s="28"/>
    </row>
    <row r="48" spans="1:22" ht="15.95" customHeight="1" outlineLevel="1">
      <c r="A48" s="66"/>
      <c r="E48" s="80"/>
      <c r="F48" t="s">
        <v>463</v>
      </c>
      <c r="G48" s="80"/>
      <c r="H48" s="80"/>
      <c r="I48" s="80"/>
      <c r="J48" s="80"/>
      <c r="K48" s="80"/>
      <c r="L48" s="80"/>
      <c r="M48" s="79"/>
      <c r="N48" s="232"/>
      <c r="O48" s="22">
        <v>0</v>
      </c>
      <c r="P48" s="28"/>
      <c r="Q48" s="235"/>
      <c r="R48" s="22">
        <v>55550</v>
      </c>
      <c r="S48" s="22"/>
      <c r="T48" s="237"/>
      <c r="U48" s="22">
        <f t="shared" si="0"/>
        <v>-55550</v>
      </c>
      <c r="V48" s="28"/>
    </row>
    <row r="49" spans="1:22" ht="15.95" customHeight="1" outlineLevel="1">
      <c r="A49" s="66"/>
      <c r="F49" t="s">
        <v>137</v>
      </c>
      <c r="G49" s="10"/>
      <c r="H49" s="10"/>
      <c r="I49" s="10"/>
      <c r="J49" s="10"/>
      <c r="K49" s="10"/>
      <c r="L49" s="10"/>
      <c r="M49" s="69"/>
      <c r="N49" s="232"/>
      <c r="O49" s="22">
        <v>447235</v>
      </c>
      <c r="P49" s="28"/>
      <c r="Q49" s="235"/>
      <c r="R49" s="22">
        <v>475323</v>
      </c>
      <c r="S49" s="22"/>
      <c r="T49" s="237"/>
      <c r="U49" s="22">
        <f t="shared" si="0"/>
        <v>-28088</v>
      </c>
      <c r="V49" s="28"/>
    </row>
    <row r="50" spans="1:22" ht="15.6" customHeight="1" outlineLevel="1">
      <c r="A50" s="66"/>
      <c r="F50" t="s">
        <v>75</v>
      </c>
      <c r="G50" s="10"/>
      <c r="H50" s="12"/>
      <c r="I50" s="12"/>
      <c r="J50" s="12"/>
      <c r="K50" s="12"/>
      <c r="L50" s="12"/>
      <c r="M50" s="13"/>
      <c r="N50" s="232"/>
      <c r="O50" s="22">
        <v>6000</v>
      </c>
      <c r="P50" s="28"/>
      <c r="Q50" s="235"/>
      <c r="R50" s="22">
        <v>0</v>
      </c>
      <c r="S50" s="22"/>
      <c r="T50" s="237"/>
      <c r="U50" s="266">
        <f>O50-R50</f>
        <v>6000</v>
      </c>
      <c r="V50" s="28"/>
    </row>
    <row r="51" spans="1:22" ht="15.95" customHeight="1" outlineLevel="1">
      <c r="A51" s="66"/>
      <c r="F51" s="327" t="s">
        <v>49</v>
      </c>
      <c r="G51" s="325"/>
      <c r="H51" s="325"/>
      <c r="I51" s="325"/>
      <c r="J51" s="325"/>
      <c r="K51" s="325"/>
      <c r="L51" s="325"/>
      <c r="M51" s="326"/>
      <c r="N51" s="232"/>
      <c r="O51" s="22">
        <v>59764961</v>
      </c>
      <c r="P51" s="28"/>
      <c r="Q51" s="235"/>
      <c r="R51" s="22">
        <v>11194251</v>
      </c>
      <c r="S51" s="22"/>
      <c r="T51" s="237"/>
      <c r="U51" s="266">
        <f t="shared" ref="U51:U73" si="1">O51-R51</f>
        <v>48570710</v>
      </c>
      <c r="V51" s="28"/>
    </row>
    <row r="52" spans="1:22" ht="15.95" customHeight="1" outlineLevel="1">
      <c r="A52" s="66"/>
      <c r="F52" t="s">
        <v>53</v>
      </c>
      <c r="G52" s="10"/>
      <c r="H52" s="12"/>
      <c r="I52" s="12"/>
      <c r="J52" s="12"/>
      <c r="K52" s="12"/>
      <c r="L52" s="12"/>
      <c r="M52" s="13"/>
      <c r="N52" s="232"/>
      <c r="O52" s="22">
        <v>4311383</v>
      </c>
      <c r="P52" s="28"/>
      <c r="Q52" s="235"/>
      <c r="R52" s="22">
        <v>1288361</v>
      </c>
      <c r="S52" s="22"/>
      <c r="T52" s="237"/>
      <c r="U52" s="266">
        <f t="shared" si="1"/>
        <v>3023022</v>
      </c>
      <c r="V52" s="28"/>
    </row>
    <row r="53" spans="1:22" ht="15.95" customHeight="1" outlineLevel="1">
      <c r="A53" s="66"/>
      <c r="F53" t="s">
        <v>97</v>
      </c>
      <c r="G53" s="10"/>
      <c r="H53" s="10"/>
      <c r="I53" s="10"/>
      <c r="J53" s="10"/>
      <c r="K53" s="10"/>
      <c r="L53" s="10"/>
      <c r="M53" s="10"/>
      <c r="N53" s="232"/>
      <c r="O53" s="22">
        <v>22273722</v>
      </c>
      <c r="P53" s="28"/>
      <c r="Q53" s="235"/>
      <c r="R53" s="22">
        <v>25054948</v>
      </c>
      <c r="S53" s="22"/>
      <c r="T53" s="237"/>
      <c r="U53" s="266">
        <f t="shared" si="1"/>
        <v>-2781226</v>
      </c>
      <c r="V53" s="28"/>
    </row>
    <row r="54" spans="1:22" ht="15.95" hidden="1" customHeight="1" outlineLevel="1">
      <c r="A54" s="66"/>
      <c r="F54" t="s">
        <v>166</v>
      </c>
      <c r="M54" s="11"/>
      <c r="N54" s="232"/>
      <c r="O54" s="22">
        <v>0</v>
      </c>
      <c r="P54" s="28"/>
      <c r="Q54" s="235"/>
      <c r="R54" s="22">
        <v>36630</v>
      </c>
      <c r="S54" s="22"/>
      <c r="T54" s="237"/>
      <c r="U54" s="266">
        <f t="shared" si="1"/>
        <v>-36630</v>
      </c>
      <c r="V54" s="28"/>
    </row>
    <row r="55" spans="1:22" ht="15.95" customHeight="1" outlineLevel="1">
      <c r="A55" s="66"/>
      <c r="F55" t="s">
        <v>52</v>
      </c>
      <c r="N55" s="232"/>
      <c r="O55" s="22">
        <v>4066953</v>
      </c>
      <c r="P55" s="28"/>
      <c r="Q55" s="235"/>
      <c r="R55" s="22">
        <v>3640415</v>
      </c>
      <c r="S55" s="22"/>
      <c r="T55" s="237"/>
      <c r="U55" s="266">
        <f t="shared" si="1"/>
        <v>426538</v>
      </c>
      <c r="V55" s="28"/>
    </row>
    <row r="56" spans="1:22" ht="15.95" customHeight="1" outlineLevel="1">
      <c r="A56" s="66"/>
      <c r="F56" t="s">
        <v>76</v>
      </c>
      <c r="N56" s="232"/>
      <c r="O56" s="22">
        <v>1384500</v>
      </c>
      <c r="P56" s="28"/>
      <c r="Q56" s="235"/>
      <c r="R56" s="22">
        <v>714670</v>
      </c>
      <c r="S56" s="22"/>
      <c r="T56" s="237"/>
      <c r="U56" s="266">
        <f t="shared" si="1"/>
        <v>669830</v>
      </c>
      <c r="V56" s="28"/>
    </row>
    <row r="57" spans="1:22" ht="15.95" customHeight="1" outlineLevel="1">
      <c r="A57" s="66"/>
      <c r="F57" t="s">
        <v>54</v>
      </c>
      <c r="N57" s="232"/>
      <c r="O57" s="22">
        <v>2035330</v>
      </c>
      <c r="P57" s="28"/>
      <c r="Q57" s="235"/>
      <c r="R57" s="22">
        <v>1808854</v>
      </c>
      <c r="S57" s="22"/>
      <c r="T57" s="237"/>
      <c r="U57" s="266">
        <f t="shared" si="1"/>
        <v>226476</v>
      </c>
      <c r="V57" s="28"/>
    </row>
    <row r="58" spans="1:22" ht="15.95" customHeight="1" outlineLevel="1">
      <c r="A58" s="66"/>
      <c r="F58" t="s">
        <v>77</v>
      </c>
      <c r="N58" s="232"/>
      <c r="O58" s="22">
        <v>161260</v>
      </c>
      <c r="P58" s="28"/>
      <c r="Q58" s="235"/>
      <c r="R58" s="22">
        <v>74192</v>
      </c>
      <c r="S58" s="22"/>
      <c r="T58" s="237"/>
      <c r="U58" s="266">
        <f t="shared" si="1"/>
        <v>87068</v>
      </c>
      <c r="V58" s="28"/>
    </row>
    <row r="59" spans="1:22" ht="15.95" customHeight="1" outlineLevel="1">
      <c r="A59" s="66"/>
      <c r="F59" t="s">
        <v>165</v>
      </c>
      <c r="N59" s="232"/>
      <c r="O59" s="22">
        <v>1131209</v>
      </c>
      <c r="P59" s="28"/>
      <c r="Q59" s="235"/>
      <c r="R59" s="22">
        <v>1019153</v>
      </c>
      <c r="S59" s="22"/>
      <c r="T59" s="237"/>
      <c r="U59" s="266">
        <f t="shared" si="1"/>
        <v>112056</v>
      </c>
      <c r="V59" s="28"/>
    </row>
    <row r="60" spans="1:22" ht="15.95" customHeight="1" outlineLevel="1">
      <c r="A60" s="66"/>
      <c r="F60" t="s">
        <v>78</v>
      </c>
      <c r="N60" s="232"/>
      <c r="O60" s="22">
        <v>6609224</v>
      </c>
      <c r="P60" s="28"/>
      <c r="Q60" s="235"/>
      <c r="R60" s="22">
        <v>2867650</v>
      </c>
      <c r="S60" s="22"/>
      <c r="T60" s="237"/>
      <c r="U60" s="266">
        <f t="shared" si="1"/>
        <v>3741574</v>
      </c>
      <c r="V60" s="28"/>
    </row>
    <row r="61" spans="1:22" ht="15.95" customHeight="1" outlineLevel="1">
      <c r="A61" s="66"/>
      <c r="F61" t="s">
        <v>79</v>
      </c>
      <c r="N61" s="232"/>
      <c r="O61" s="22">
        <v>591171</v>
      </c>
      <c r="P61" s="28"/>
      <c r="Q61" s="235"/>
      <c r="R61" s="22">
        <v>582758</v>
      </c>
      <c r="S61" s="22"/>
      <c r="T61" s="237"/>
      <c r="U61" s="266">
        <f t="shared" si="1"/>
        <v>8413</v>
      </c>
      <c r="V61" s="28"/>
    </row>
    <row r="62" spans="1:22" ht="15.95" customHeight="1" outlineLevel="1">
      <c r="A62" s="66"/>
      <c r="F62" t="s">
        <v>163</v>
      </c>
      <c r="N62" s="232"/>
      <c r="O62" s="22">
        <v>1866100</v>
      </c>
      <c r="P62" s="28"/>
      <c r="Q62" s="235"/>
      <c r="R62" s="22">
        <v>495700</v>
      </c>
      <c r="S62" s="22"/>
      <c r="T62" s="237"/>
      <c r="U62" s="266">
        <f>O62-R62</f>
        <v>1370400</v>
      </c>
      <c r="V62" s="28"/>
    </row>
    <row r="63" spans="1:22" ht="15.95" customHeight="1" outlineLevel="1">
      <c r="A63" s="66"/>
      <c r="F63" t="s">
        <v>164</v>
      </c>
      <c r="N63" s="232"/>
      <c r="O63" s="22">
        <v>3359800</v>
      </c>
      <c r="P63" s="28"/>
      <c r="Q63" s="235"/>
      <c r="R63" s="22">
        <v>3443400</v>
      </c>
      <c r="S63" s="22"/>
      <c r="T63" s="237"/>
      <c r="U63" s="266">
        <f>O63-R63</f>
        <v>-83600</v>
      </c>
      <c r="V63" s="28"/>
    </row>
    <row r="64" spans="1:22" ht="15.95" customHeight="1" outlineLevel="1">
      <c r="A64" s="66"/>
      <c r="F64" t="s">
        <v>192</v>
      </c>
      <c r="N64" s="232"/>
      <c r="O64" s="22">
        <v>14632165</v>
      </c>
      <c r="P64" s="28"/>
      <c r="Q64" s="235"/>
      <c r="R64" s="22">
        <v>11171500</v>
      </c>
      <c r="S64" s="22"/>
      <c r="T64" s="237"/>
      <c r="U64" s="266">
        <f t="shared" si="1"/>
        <v>3460665</v>
      </c>
      <c r="V64" s="28"/>
    </row>
    <row r="65" spans="1:23" ht="15.95" customHeight="1" outlineLevel="1">
      <c r="A65" s="66"/>
      <c r="E65" s="78"/>
      <c r="F65" t="s">
        <v>80</v>
      </c>
      <c r="N65" s="232"/>
      <c r="O65" s="22">
        <v>0</v>
      </c>
      <c r="P65" s="28"/>
      <c r="Q65" s="235"/>
      <c r="R65" s="22">
        <v>2000</v>
      </c>
      <c r="S65" s="22"/>
      <c r="T65" s="237"/>
      <c r="U65" s="266">
        <f t="shared" si="1"/>
        <v>-2000</v>
      </c>
      <c r="V65" s="28"/>
    </row>
    <row r="66" spans="1:23" ht="15.95" customHeight="1" outlineLevel="1">
      <c r="A66" s="66"/>
      <c r="F66" t="s">
        <v>129</v>
      </c>
      <c r="N66" s="232"/>
      <c r="O66" s="22">
        <v>3272000</v>
      </c>
      <c r="P66" s="28"/>
      <c r="Q66" s="235"/>
      <c r="R66" s="22">
        <v>3137600</v>
      </c>
      <c r="S66" s="22"/>
      <c r="T66" s="237"/>
      <c r="U66" s="266">
        <f t="shared" si="1"/>
        <v>134400</v>
      </c>
      <c r="V66" s="28"/>
    </row>
    <row r="67" spans="1:23" ht="15.95" customHeight="1" outlineLevel="1">
      <c r="A67" s="66"/>
      <c r="F67" t="s">
        <v>130</v>
      </c>
      <c r="G67" s="10"/>
      <c r="H67" s="70"/>
      <c r="I67" s="70"/>
      <c r="J67" s="70"/>
      <c r="K67" s="70"/>
      <c r="L67" s="70"/>
      <c r="M67" s="71"/>
      <c r="N67" s="232"/>
      <c r="O67" s="22">
        <v>130177012</v>
      </c>
      <c r="P67" s="28"/>
      <c r="Q67" s="235"/>
      <c r="R67" s="22">
        <v>119049091</v>
      </c>
      <c r="S67" s="22"/>
      <c r="T67" s="237"/>
      <c r="U67" s="266">
        <f t="shared" si="1"/>
        <v>11127921</v>
      </c>
      <c r="V67" s="28"/>
    </row>
    <row r="68" spans="1:23" ht="15.95" customHeight="1" outlineLevel="1">
      <c r="A68" s="66"/>
      <c r="F68" t="s">
        <v>467</v>
      </c>
      <c r="G68" s="10"/>
      <c r="H68" s="70"/>
      <c r="I68" s="70"/>
      <c r="J68" s="70"/>
      <c r="K68" s="70"/>
      <c r="L68" s="70"/>
      <c r="M68" s="71"/>
      <c r="N68" s="232"/>
      <c r="O68" s="22">
        <v>240000</v>
      </c>
      <c r="P68" s="28"/>
      <c r="Q68" s="235"/>
      <c r="R68" s="22">
        <v>0</v>
      </c>
      <c r="S68" s="22"/>
      <c r="T68" s="237"/>
      <c r="U68" s="266">
        <f t="shared" si="1"/>
        <v>240000</v>
      </c>
      <c r="V68" s="28"/>
    </row>
    <row r="69" spans="1:23" ht="15.95" customHeight="1" outlineLevel="1">
      <c r="A69" s="66"/>
      <c r="F69" t="s">
        <v>193</v>
      </c>
      <c r="G69" s="10"/>
      <c r="H69" s="12"/>
      <c r="I69" s="12"/>
      <c r="J69" s="12"/>
      <c r="K69" s="12"/>
      <c r="L69" s="12"/>
      <c r="M69" s="13"/>
      <c r="N69" s="232"/>
      <c r="O69" s="22">
        <v>22260955</v>
      </c>
      <c r="P69" s="28"/>
      <c r="Q69" s="235"/>
      <c r="R69" s="22">
        <v>15405378</v>
      </c>
      <c r="S69" s="22"/>
      <c r="T69" s="237"/>
      <c r="U69" s="266">
        <f t="shared" si="1"/>
        <v>6855577</v>
      </c>
      <c r="V69" s="28"/>
    </row>
    <row r="70" spans="1:23" ht="15.95" customHeight="1" outlineLevel="1">
      <c r="A70" s="66"/>
      <c r="F70" t="s">
        <v>194</v>
      </c>
      <c r="G70" s="10"/>
      <c r="H70" s="12"/>
      <c r="I70" s="12"/>
      <c r="J70" s="12"/>
      <c r="K70" s="12"/>
      <c r="L70" s="12"/>
      <c r="M70" s="13"/>
      <c r="N70" s="232"/>
      <c r="O70" s="22">
        <v>33700</v>
      </c>
      <c r="P70" s="28"/>
      <c r="Q70" s="235"/>
      <c r="R70" s="22">
        <v>0</v>
      </c>
      <c r="S70" s="22"/>
      <c r="T70" s="237"/>
      <c r="U70" s="266">
        <f t="shared" si="1"/>
        <v>33700</v>
      </c>
      <c r="V70" s="28"/>
    </row>
    <row r="71" spans="1:23" ht="15.75" customHeight="1" outlineLevel="1">
      <c r="A71" s="66"/>
      <c r="F71" t="s">
        <v>195</v>
      </c>
      <c r="G71" s="10"/>
      <c r="M71" s="11"/>
      <c r="N71" s="232"/>
      <c r="O71" s="22">
        <v>4030000</v>
      </c>
      <c r="P71" s="28"/>
      <c r="Q71" s="235"/>
      <c r="R71" s="22">
        <v>5860000</v>
      </c>
      <c r="S71" s="22"/>
      <c r="T71" s="237"/>
      <c r="U71" s="266">
        <f t="shared" si="1"/>
        <v>-1830000</v>
      </c>
      <c r="V71" s="28"/>
    </row>
    <row r="72" spans="1:23" ht="15.95" customHeight="1" outlineLevel="1">
      <c r="A72" s="66"/>
      <c r="F72" t="s">
        <v>196</v>
      </c>
      <c r="N72" s="232"/>
      <c r="O72" s="22">
        <v>0</v>
      </c>
      <c r="P72" s="28"/>
      <c r="Q72" s="235"/>
      <c r="R72" s="22">
        <v>45000</v>
      </c>
      <c r="S72" s="22"/>
      <c r="T72" s="237"/>
      <c r="U72" s="266">
        <f t="shared" si="1"/>
        <v>-45000</v>
      </c>
      <c r="V72" s="28"/>
    </row>
    <row r="73" spans="1:23" ht="15.6" customHeight="1" outlineLevel="1">
      <c r="A73" s="66"/>
      <c r="F73" t="s">
        <v>320</v>
      </c>
      <c r="N73" s="232"/>
      <c r="O73" s="22">
        <v>51195</v>
      </c>
      <c r="P73" s="28"/>
      <c r="Q73" s="235"/>
      <c r="R73" s="22">
        <v>0</v>
      </c>
      <c r="S73" s="22"/>
      <c r="T73" s="237"/>
      <c r="U73" s="266">
        <f t="shared" si="1"/>
        <v>51195</v>
      </c>
      <c r="V73" s="28"/>
    </row>
    <row r="74" spans="1:23" ht="15.95" customHeight="1">
      <c r="A74" s="66"/>
      <c r="D74" t="s">
        <v>50</v>
      </c>
      <c r="E74" t="s">
        <v>51</v>
      </c>
      <c r="F74" s="12"/>
      <c r="G74" s="12"/>
      <c r="H74" s="12"/>
      <c r="I74" s="12"/>
      <c r="J74" s="12"/>
      <c r="K74" s="12"/>
      <c r="L74" s="12"/>
      <c r="M74" s="13"/>
      <c r="N74" s="232"/>
      <c r="O74" s="22">
        <f>SUM(O75:O93)</f>
        <v>15248641</v>
      </c>
      <c r="P74" s="28"/>
      <c r="Q74" s="235"/>
      <c r="R74" s="22">
        <f>SUM(R75:R93)</f>
        <v>3936418</v>
      </c>
      <c r="S74" s="22"/>
      <c r="T74" s="237"/>
      <c r="U74" s="266">
        <f>O74-R74</f>
        <v>11312223</v>
      </c>
      <c r="V74" s="28"/>
    </row>
    <row r="75" spans="1:23" ht="15.95" customHeight="1" outlineLevel="1">
      <c r="A75" s="66"/>
      <c r="E75" s="10"/>
      <c r="F75" t="s">
        <v>191</v>
      </c>
      <c r="G75" s="12"/>
      <c r="H75" s="12"/>
      <c r="I75" s="12"/>
      <c r="J75" s="12"/>
      <c r="K75" s="12"/>
      <c r="L75" s="12"/>
      <c r="M75" s="13"/>
      <c r="N75" s="232"/>
      <c r="O75" s="22">
        <v>5612526</v>
      </c>
      <c r="P75" s="28"/>
      <c r="Q75" s="235"/>
      <c r="R75" s="22">
        <v>698017</v>
      </c>
      <c r="S75" s="22"/>
      <c r="T75" s="237"/>
      <c r="U75" s="266">
        <f>O75-R75</f>
        <v>4914509</v>
      </c>
      <c r="V75" s="28"/>
      <c r="W75" s="2"/>
    </row>
    <row r="76" spans="1:23" ht="15.95" customHeight="1" outlineLevel="1">
      <c r="A76" s="66"/>
      <c r="E76" s="10"/>
      <c r="F76" t="s">
        <v>462</v>
      </c>
      <c r="G76" s="12"/>
      <c r="H76" s="12"/>
      <c r="I76" s="12"/>
      <c r="J76" s="12"/>
      <c r="K76" s="12"/>
      <c r="L76" s="12"/>
      <c r="M76" s="13"/>
      <c r="N76" s="232"/>
      <c r="O76" s="22">
        <v>5716269</v>
      </c>
      <c r="P76" s="28"/>
      <c r="Q76" s="235"/>
      <c r="R76" s="22">
        <v>262038</v>
      </c>
      <c r="S76" s="22"/>
      <c r="T76" s="237"/>
      <c r="U76" s="266">
        <f>O76-R76</f>
        <v>5454231</v>
      </c>
      <c r="V76" s="28"/>
      <c r="W76" s="2"/>
    </row>
    <row r="77" spans="1:23" ht="15.75" customHeight="1" outlineLevel="1">
      <c r="A77" s="66"/>
      <c r="E77" s="10"/>
      <c r="F77" t="s">
        <v>414</v>
      </c>
      <c r="G77" s="12"/>
      <c r="H77" s="12"/>
      <c r="I77" s="12"/>
      <c r="J77" s="12"/>
      <c r="K77" s="12"/>
      <c r="L77" s="12"/>
      <c r="M77" s="13"/>
      <c r="N77" s="232"/>
      <c r="O77" s="22">
        <v>53174</v>
      </c>
      <c r="P77" s="28"/>
      <c r="Q77" s="235"/>
      <c r="R77" s="22">
        <v>0</v>
      </c>
      <c r="S77" s="22"/>
      <c r="T77" s="237"/>
      <c r="U77" s="266">
        <f>O77-R77</f>
        <v>53174</v>
      </c>
      <c r="V77" s="28"/>
      <c r="W77" s="2"/>
    </row>
    <row r="78" spans="1:23" ht="15.95" customHeight="1" outlineLevel="1">
      <c r="A78" s="66"/>
      <c r="F78" t="s">
        <v>137</v>
      </c>
      <c r="H78" s="12"/>
      <c r="I78" s="12"/>
      <c r="J78" s="12"/>
      <c r="K78" s="12"/>
      <c r="L78" s="12"/>
      <c r="M78" s="13"/>
      <c r="N78" s="232"/>
      <c r="O78" s="22">
        <v>8860</v>
      </c>
      <c r="P78" s="28"/>
      <c r="Q78" s="235"/>
      <c r="R78" s="22">
        <v>43971</v>
      </c>
      <c r="S78" s="22"/>
      <c r="T78" s="237"/>
      <c r="U78" s="266">
        <f t="shared" ref="U78:U93" si="2">O78-R78</f>
        <v>-35111</v>
      </c>
      <c r="V78" s="28"/>
      <c r="W78" s="2"/>
    </row>
    <row r="79" spans="1:23" ht="15.95" customHeight="1" outlineLevel="1">
      <c r="A79" s="66"/>
      <c r="F79" t="s">
        <v>324</v>
      </c>
      <c r="H79" s="12"/>
      <c r="I79" s="12"/>
      <c r="J79" s="12"/>
      <c r="K79" s="12"/>
      <c r="L79" s="12"/>
      <c r="M79" s="13"/>
      <c r="N79" s="232"/>
      <c r="O79" s="22">
        <v>47352</v>
      </c>
      <c r="P79" s="28"/>
      <c r="Q79" s="235"/>
      <c r="R79" s="22">
        <v>0</v>
      </c>
      <c r="S79" s="22"/>
      <c r="T79" s="237"/>
      <c r="U79" s="266">
        <f t="shared" si="2"/>
        <v>47352</v>
      </c>
      <c r="V79" s="28"/>
      <c r="W79" s="2"/>
    </row>
    <row r="80" spans="1:23" ht="15.75" customHeight="1" outlineLevel="1">
      <c r="A80" s="66"/>
      <c r="F80" t="s">
        <v>49</v>
      </c>
      <c r="H80" s="12"/>
      <c r="I80" s="12"/>
      <c r="J80" s="12"/>
      <c r="K80" s="12"/>
      <c r="L80" s="12"/>
      <c r="M80" s="13"/>
      <c r="N80" s="232"/>
      <c r="O80" s="22">
        <v>331020</v>
      </c>
      <c r="P80" s="28"/>
      <c r="Q80" s="235"/>
      <c r="R80" s="22">
        <v>7960</v>
      </c>
      <c r="S80" s="22"/>
      <c r="T80" s="237"/>
      <c r="U80" s="266">
        <f t="shared" si="2"/>
        <v>323060</v>
      </c>
      <c r="V80" s="28"/>
    </row>
    <row r="81" spans="1:26" ht="15.95" customHeight="1" outlineLevel="1">
      <c r="A81" s="66"/>
      <c r="F81" t="s">
        <v>53</v>
      </c>
      <c r="H81" s="12"/>
      <c r="I81" s="12"/>
      <c r="J81" s="12"/>
      <c r="K81" s="12"/>
      <c r="L81" s="12"/>
      <c r="M81" s="13"/>
      <c r="N81" s="232"/>
      <c r="O81" s="22">
        <v>17934</v>
      </c>
      <c r="P81" s="28"/>
      <c r="Q81" s="235"/>
      <c r="R81" s="22">
        <v>70280</v>
      </c>
      <c r="S81" s="22"/>
      <c r="T81" s="237"/>
      <c r="U81" s="266">
        <f t="shared" si="2"/>
        <v>-52346</v>
      </c>
      <c r="V81" s="28"/>
    </row>
    <row r="82" spans="1:26" ht="15.95" customHeight="1" outlineLevel="1">
      <c r="A82" s="66"/>
      <c r="F82" t="s">
        <v>97</v>
      </c>
      <c r="G82" s="12"/>
      <c r="H82" s="12"/>
      <c r="I82" s="12"/>
      <c r="J82" s="12"/>
      <c r="K82" s="12"/>
      <c r="L82" s="12"/>
      <c r="M82" s="13"/>
      <c r="N82" s="232"/>
      <c r="O82" s="22">
        <v>209883</v>
      </c>
      <c r="P82" s="28"/>
      <c r="Q82" s="235"/>
      <c r="R82" s="22">
        <v>201300</v>
      </c>
      <c r="S82" s="22"/>
      <c r="T82" s="237"/>
      <c r="U82" s="266">
        <f>O82-R82</f>
        <v>8583</v>
      </c>
      <c r="V82" s="28"/>
    </row>
    <row r="83" spans="1:26" ht="15.95" customHeight="1" outlineLevel="1">
      <c r="A83" s="66"/>
      <c r="F83" t="s">
        <v>52</v>
      </c>
      <c r="H83" s="12"/>
      <c r="I83" s="12"/>
      <c r="J83" s="12"/>
      <c r="K83" s="12"/>
      <c r="L83" s="12"/>
      <c r="M83" s="13"/>
      <c r="N83" s="232"/>
      <c r="O83" s="22">
        <v>217701</v>
      </c>
      <c r="P83" s="28"/>
      <c r="Q83" s="235"/>
      <c r="R83" s="22">
        <v>36631</v>
      </c>
      <c r="S83" s="22"/>
      <c r="T83" s="237"/>
      <c r="U83" s="266">
        <f t="shared" si="2"/>
        <v>181070</v>
      </c>
      <c r="V83" s="28"/>
      <c r="W83" s="2"/>
    </row>
    <row r="84" spans="1:26" ht="15.95" hidden="1" customHeight="1" outlineLevel="1">
      <c r="A84" s="66"/>
      <c r="F84" t="s">
        <v>323</v>
      </c>
      <c r="H84" s="12"/>
      <c r="I84" s="12"/>
      <c r="J84" s="12"/>
      <c r="K84" s="12"/>
      <c r="L84" s="12"/>
      <c r="M84" s="13"/>
      <c r="N84" s="232"/>
      <c r="O84" s="22">
        <v>0</v>
      </c>
      <c r="P84" s="28"/>
      <c r="Q84" s="235"/>
      <c r="R84" s="22">
        <v>0</v>
      </c>
      <c r="S84" s="22"/>
      <c r="T84" s="237"/>
      <c r="U84" s="266">
        <f t="shared" si="2"/>
        <v>0</v>
      </c>
      <c r="V84" s="28"/>
      <c r="W84" s="2"/>
    </row>
    <row r="85" spans="1:26" ht="15.95" customHeight="1" outlineLevel="1">
      <c r="A85" s="66"/>
      <c r="F85" t="s">
        <v>54</v>
      </c>
      <c r="H85" s="12"/>
      <c r="I85" s="12"/>
      <c r="J85" s="12"/>
      <c r="K85" s="12"/>
      <c r="L85" s="12"/>
      <c r="M85" s="13"/>
      <c r="N85" s="232"/>
      <c r="O85" s="22">
        <v>141900</v>
      </c>
      <c r="P85" s="28"/>
      <c r="Q85" s="235"/>
      <c r="R85" s="22">
        <v>6146</v>
      </c>
      <c r="S85" s="22"/>
      <c r="T85" s="237"/>
      <c r="U85" s="266">
        <f t="shared" si="2"/>
        <v>135754</v>
      </c>
      <c r="V85" s="28"/>
    </row>
    <row r="86" spans="1:26" ht="15.95" customHeight="1" outlineLevel="1">
      <c r="A86" s="66"/>
      <c r="F86" t="s">
        <v>77</v>
      </c>
      <c r="H86" s="12"/>
      <c r="I86" s="12"/>
      <c r="J86" s="12"/>
      <c r="K86" s="12"/>
      <c r="L86" s="12"/>
      <c r="M86" s="13"/>
      <c r="N86" s="232"/>
      <c r="O86" s="22">
        <v>0</v>
      </c>
      <c r="P86" s="28"/>
      <c r="Q86" s="235"/>
      <c r="R86" s="22">
        <v>5647</v>
      </c>
      <c r="S86" s="22"/>
      <c r="T86" s="237"/>
      <c r="U86" s="266">
        <f t="shared" si="2"/>
        <v>-5647</v>
      </c>
      <c r="V86" s="28"/>
    </row>
    <row r="87" spans="1:26" ht="15.95" customHeight="1" outlineLevel="1">
      <c r="A87" s="66"/>
      <c r="F87" t="s">
        <v>78</v>
      </c>
      <c r="H87" s="12"/>
      <c r="I87" s="12"/>
      <c r="J87" s="12"/>
      <c r="K87" s="12"/>
      <c r="L87" s="12"/>
      <c r="M87" s="13"/>
      <c r="N87" s="232"/>
      <c r="O87" s="22">
        <v>1818375</v>
      </c>
      <c r="P87" s="28"/>
      <c r="Q87" s="235"/>
      <c r="R87" s="22">
        <v>1820522</v>
      </c>
      <c r="S87" s="22"/>
      <c r="T87" s="237"/>
      <c r="U87" s="266">
        <f t="shared" si="2"/>
        <v>-2147</v>
      </c>
      <c r="V87" s="28"/>
    </row>
    <row r="88" spans="1:26" ht="15.95" customHeight="1" outlineLevel="1">
      <c r="A88" s="66"/>
      <c r="F88" t="s">
        <v>79</v>
      </c>
      <c r="H88" s="12"/>
      <c r="I88" s="12"/>
      <c r="J88" s="12"/>
      <c r="K88" s="12"/>
      <c r="L88" s="12"/>
      <c r="M88" s="13"/>
      <c r="N88" s="232"/>
      <c r="O88" s="22">
        <v>36180</v>
      </c>
      <c r="P88" s="28"/>
      <c r="Q88" s="235"/>
      <c r="R88" s="22">
        <v>198245</v>
      </c>
      <c r="S88" s="22"/>
      <c r="T88" s="237"/>
      <c r="U88" s="266">
        <f t="shared" si="2"/>
        <v>-162065</v>
      </c>
      <c r="V88" s="28"/>
    </row>
    <row r="89" spans="1:26" ht="15.95" customHeight="1" outlineLevel="1">
      <c r="A89" s="66"/>
      <c r="F89" t="s">
        <v>192</v>
      </c>
      <c r="H89" s="12"/>
      <c r="I89" s="12"/>
      <c r="J89" s="12"/>
      <c r="K89" s="12"/>
      <c r="L89" s="12"/>
      <c r="M89" s="13"/>
      <c r="N89" s="232"/>
      <c r="O89" s="22">
        <v>61467</v>
      </c>
      <c r="P89" s="28"/>
      <c r="Q89" s="235"/>
      <c r="R89" s="22">
        <v>33859</v>
      </c>
      <c r="S89" s="22"/>
      <c r="T89" s="237"/>
      <c r="U89" s="266">
        <f t="shared" si="2"/>
        <v>27608</v>
      </c>
      <c r="V89" s="28"/>
      <c r="Z89" s="2"/>
    </row>
    <row r="90" spans="1:26" ht="15.95" customHeight="1" outlineLevel="1">
      <c r="A90" s="66"/>
      <c r="F90" t="s">
        <v>80</v>
      </c>
      <c r="H90" s="12"/>
      <c r="I90" s="12"/>
      <c r="J90" s="12"/>
      <c r="K90" s="12"/>
      <c r="L90" s="12"/>
      <c r="M90" s="13"/>
      <c r="N90" s="232"/>
      <c r="O90" s="22">
        <v>0</v>
      </c>
      <c r="P90" s="28"/>
      <c r="Q90" s="235"/>
      <c r="R90" s="22">
        <v>1800</v>
      </c>
      <c r="S90" s="22"/>
      <c r="T90" s="237"/>
      <c r="U90" s="266">
        <f t="shared" si="2"/>
        <v>-1800</v>
      </c>
      <c r="V90" s="28"/>
    </row>
    <row r="91" spans="1:26" ht="15.95" customHeight="1" outlineLevel="1">
      <c r="A91" s="66"/>
      <c r="F91" t="s">
        <v>129</v>
      </c>
      <c r="G91" s="12"/>
      <c r="H91" s="12"/>
      <c r="I91" s="12"/>
      <c r="J91" s="12"/>
      <c r="K91" s="12"/>
      <c r="L91" s="12"/>
      <c r="M91" s="13"/>
      <c r="N91" s="232"/>
      <c r="O91" s="22">
        <v>426000</v>
      </c>
      <c r="P91" s="28"/>
      <c r="Q91" s="235"/>
      <c r="R91" s="22">
        <v>0</v>
      </c>
      <c r="S91" s="22"/>
      <c r="T91" s="237"/>
      <c r="U91" s="266">
        <f t="shared" si="2"/>
        <v>426000</v>
      </c>
      <c r="V91" s="28"/>
    </row>
    <row r="92" spans="1:26" ht="15.95" customHeight="1" outlineLevel="1">
      <c r="A92" s="66"/>
      <c r="F92" t="s">
        <v>193</v>
      </c>
      <c r="G92" s="12"/>
      <c r="H92" s="12"/>
      <c r="I92" s="12"/>
      <c r="J92" s="12"/>
      <c r="K92" s="12"/>
      <c r="L92" s="12"/>
      <c r="M92" s="13"/>
      <c r="N92" s="232"/>
      <c r="O92" s="22">
        <v>550000</v>
      </c>
      <c r="P92" s="28"/>
      <c r="Q92" s="235"/>
      <c r="R92" s="22">
        <v>550000</v>
      </c>
      <c r="S92" s="22"/>
      <c r="T92" s="237"/>
      <c r="U92" s="266">
        <f t="shared" si="2"/>
        <v>0</v>
      </c>
      <c r="V92" s="28"/>
    </row>
    <row r="93" spans="1:26" ht="15.95" customHeight="1" outlineLevel="1">
      <c r="A93" s="66"/>
      <c r="F93" t="s">
        <v>415</v>
      </c>
      <c r="G93" s="12"/>
      <c r="H93" s="12"/>
      <c r="I93" s="12"/>
      <c r="J93" s="12"/>
      <c r="K93" s="12"/>
      <c r="L93" s="12"/>
      <c r="M93" s="13"/>
      <c r="N93" s="232"/>
      <c r="O93" s="22">
        <v>0</v>
      </c>
      <c r="P93" s="28"/>
      <c r="Q93" s="235"/>
      <c r="R93" s="22">
        <v>2</v>
      </c>
      <c r="S93" s="22"/>
      <c r="T93" s="237"/>
      <c r="U93" s="266">
        <f t="shared" si="2"/>
        <v>-2</v>
      </c>
      <c r="V93" s="28"/>
    </row>
    <row r="94" spans="1:26" ht="15.95" customHeight="1">
      <c r="A94" s="74"/>
      <c r="B94" s="75"/>
      <c r="C94" s="75"/>
      <c r="D94" s="75" t="s">
        <v>55</v>
      </c>
      <c r="E94" s="75"/>
      <c r="F94" s="211"/>
      <c r="G94" s="211"/>
      <c r="H94" s="211"/>
      <c r="I94" s="211"/>
      <c r="J94" s="211"/>
      <c r="K94" s="211"/>
      <c r="L94" s="211"/>
      <c r="M94" s="212"/>
      <c r="N94" s="242"/>
      <c r="O94" s="30">
        <f>O45+O74</f>
        <v>301661600</v>
      </c>
      <c r="P94" s="31"/>
      <c r="Q94" s="244"/>
      <c r="R94" s="30">
        <f>R45+R74</f>
        <v>225941268</v>
      </c>
      <c r="S94" s="30"/>
      <c r="T94" s="247"/>
      <c r="U94" s="84">
        <f t="shared" ref="U94:U99" si="3">O94-R94</f>
        <v>75720332</v>
      </c>
      <c r="V94" s="31"/>
    </row>
    <row r="95" spans="1:26" ht="15.95" customHeight="1">
      <c r="A95" s="213"/>
      <c r="B95" s="214"/>
      <c r="C95" s="214"/>
      <c r="D95" s="214" t="s">
        <v>408</v>
      </c>
      <c r="E95" s="214"/>
      <c r="F95" s="215"/>
      <c r="G95" s="215"/>
      <c r="H95" s="215"/>
      <c r="I95" s="215"/>
      <c r="J95" s="215"/>
      <c r="K95" s="215"/>
      <c r="L95" s="215"/>
      <c r="M95" s="216"/>
      <c r="N95" s="242"/>
      <c r="O95" s="30">
        <f>O43-O94</f>
        <v>-3331191</v>
      </c>
      <c r="P95" s="31"/>
      <c r="Q95" s="244"/>
      <c r="R95" s="30">
        <f>R43-R94</f>
        <v>-9429424</v>
      </c>
      <c r="S95" s="30"/>
      <c r="T95" s="247"/>
      <c r="U95" s="30">
        <f t="shared" si="3"/>
        <v>6098233</v>
      </c>
      <c r="V95" s="31"/>
    </row>
    <row r="96" spans="1:26" ht="15.95" customHeight="1">
      <c r="A96" s="66"/>
      <c r="D96" t="s">
        <v>199</v>
      </c>
      <c r="F96" s="12"/>
      <c r="G96" s="12"/>
      <c r="H96" s="12"/>
      <c r="I96" s="12"/>
      <c r="J96" s="12"/>
      <c r="K96" s="12"/>
      <c r="L96" s="12"/>
      <c r="M96" s="13"/>
      <c r="N96" s="242"/>
      <c r="O96" s="30">
        <v>0</v>
      </c>
      <c r="P96" s="31"/>
      <c r="Q96" s="244"/>
      <c r="R96" s="30">
        <v>0</v>
      </c>
      <c r="S96" s="30"/>
      <c r="T96" s="247"/>
      <c r="U96" s="30">
        <f t="shared" si="3"/>
        <v>0</v>
      </c>
      <c r="V96" s="31"/>
    </row>
    <row r="97" spans="1:22" ht="15.95" customHeight="1">
      <c r="A97" s="66"/>
      <c r="D97" t="s">
        <v>200</v>
      </c>
      <c r="F97" s="12"/>
      <c r="G97" s="12"/>
      <c r="H97" s="12"/>
      <c r="I97" s="12"/>
      <c r="J97" s="12"/>
      <c r="K97" s="12"/>
      <c r="L97" s="12"/>
      <c r="M97" s="13"/>
      <c r="N97" s="232"/>
      <c r="O97" s="42">
        <v>0</v>
      </c>
      <c r="P97" s="31"/>
      <c r="Q97" s="244"/>
      <c r="R97" s="30">
        <v>0</v>
      </c>
      <c r="S97" s="30"/>
      <c r="T97" s="247"/>
      <c r="U97" s="30">
        <f t="shared" si="3"/>
        <v>0</v>
      </c>
      <c r="V97" s="31"/>
    </row>
    <row r="98" spans="1:22" ht="15.95" customHeight="1">
      <c r="A98" s="66"/>
      <c r="D98" t="s">
        <v>201</v>
      </c>
      <c r="F98" s="12"/>
      <c r="G98" s="12"/>
      <c r="H98" s="12"/>
      <c r="I98" s="12"/>
      <c r="J98" s="12"/>
      <c r="K98" s="12"/>
      <c r="L98" s="12"/>
      <c r="M98" s="13"/>
      <c r="N98" s="242"/>
      <c r="O98" s="30">
        <f>SUM(O96:O97)</f>
        <v>0</v>
      </c>
      <c r="P98" s="31"/>
      <c r="Q98" s="244"/>
      <c r="R98" s="30">
        <f>SUM(R96:R97)</f>
        <v>0</v>
      </c>
      <c r="S98" s="30"/>
      <c r="T98" s="247"/>
      <c r="U98" s="30">
        <f t="shared" si="3"/>
        <v>0</v>
      </c>
      <c r="V98" s="31"/>
    </row>
    <row r="99" spans="1:22" ht="15.95" customHeight="1">
      <c r="A99" s="66"/>
      <c r="C99" t="s">
        <v>56</v>
      </c>
      <c r="F99" s="12"/>
      <c r="G99" s="12"/>
      <c r="H99" s="12"/>
      <c r="I99" s="12"/>
      <c r="J99" s="12"/>
      <c r="K99" s="12"/>
      <c r="L99" s="12"/>
      <c r="M99" s="13"/>
      <c r="N99" s="242"/>
      <c r="O99" s="30">
        <f>O95+O98</f>
        <v>-3331191</v>
      </c>
      <c r="P99" s="31"/>
      <c r="Q99" s="244"/>
      <c r="R99" s="30">
        <f>R95+R98</f>
        <v>-9429424</v>
      </c>
      <c r="S99" s="30"/>
      <c r="T99" s="247"/>
      <c r="U99" s="30">
        <f t="shared" si="3"/>
        <v>6098233</v>
      </c>
      <c r="V99" s="31"/>
    </row>
    <row r="100" spans="1:22" ht="15.95" customHeight="1">
      <c r="A100" s="64"/>
      <c r="B100" s="16">
        <v>2</v>
      </c>
      <c r="C100" t="s">
        <v>57</v>
      </c>
      <c r="E100" s="16"/>
      <c r="F100" s="16"/>
      <c r="G100" s="16"/>
      <c r="H100" s="16"/>
      <c r="I100" s="16"/>
      <c r="K100" s="16"/>
      <c r="L100" s="16"/>
      <c r="M100" s="65"/>
      <c r="N100" s="226"/>
      <c r="O100" s="229"/>
      <c r="P100" s="228"/>
      <c r="Q100" s="229"/>
      <c r="R100" s="229"/>
      <c r="S100" s="229"/>
      <c r="T100" s="225"/>
      <c r="U100" s="221"/>
      <c r="V100" s="231"/>
    </row>
    <row r="101" spans="1:22" ht="15.95" customHeight="1">
      <c r="A101" s="66"/>
      <c r="B101" s="16"/>
      <c r="C101" s="67" t="s">
        <v>58</v>
      </c>
      <c r="D101" s="14" t="s">
        <v>59</v>
      </c>
      <c r="M101" s="11"/>
      <c r="N101" s="232"/>
      <c r="O101" s="235"/>
      <c r="P101" s="234"/>
      <c r="Q101" s="235"/>
      <c r="R101" s="235"/>
      <c r="S101" s="235"/>
      <c r="T101" s="237"/>
      <c r="U101" s="235"/>
      <c r="V101" s="234"/>
    </row>
    <row r="102" spans="1:22" ht="15.95" hidden="1" customHeight="1">
      <c r="A102" s="66"/>
      <c r="B102" s="16"/>
      <c r="C102" s="131" t="s">
        <v>395</v>
      </c>
      <c r="D102" s="14"/>
      <c r="M102" s="11"/>
      <c r="N102" s="232"/>
      <c r="O102" s="235">
        <f>正味財産増減内訳表!$AX$104</f>
        <v>0</v>
      </c>
      <c r="P102" s="234"/>
      <c r="Q102" s="235"/>
      <c r="R102" s="235">
        <v>0</v>
      </c>
      <c r="S102" s="235"/>
      <c r="T102" s="237"/>
      <c r="U102" s="235">
        <f>O102-R102</f>
        <v>0</v>
      </c>
      <c r="V102" s="234"/>
    </row>
    <row r="103" spans="1:22" ht="15.95" customHeight="1">
      <c r="A103" s="66"/>
      <c r="C103" t="s">
        <v>60</v>
      </c>
      <c r="E103" s="14"/>
      <c r="F103" s="68"/>
      <c r="G103" s="68"/>
      <c r="H103" s="68"/>
      <c r="J103" s="68"/>
      <c r="K103" s="68"/>
      <c r="M103" s="11"/>
      <c r="N103" s="242"/>
      <c r="O103" s="268">
        <f>SUM(O102)</f>
        <v>0</v>
      </c>
      <c r="P103" s="258"/>
      <c r="Q103" s="244"/>
      <c r="R103" s="268">
        <f>SUM(R102)</f>
        <v>0</v>
      </c>
      <c r="S103" s="244"/>
      <c r="T103" s="247"/>
      <c r="U103" s="30">
        <f>O103-R103</f>
        <v>0</v>
      </c>
      <c r="V103" s="258"/>
    </row>
    <row r="104" spans="1:22" ht="15.95" customHeight="1">
      <c r="A104" s="66"/>
      <c r="B104" s="16"/>
      <c r="C104" s="67" t="s">
        <v>61</v>
      </c>
      <c r="D104" s="14" t="s">
        <v>62</v>
      </c>
      <c r="M104" s="11"/>
      <c r="N104" s="232"/>
      <c r="O104" s="235"/>
      <c r="P104" s="234"/>
      <c r="Q104" s="235"/>
      <c r="R104" s="235"/>
      <c r="S104" s="235"/>
      <c r="T104" s="237"/>
      <c r="U104" s="235"/>
      <c r="V104" s="234"/>
    </row>
    <row r="105" spans="1:22" ht="15.95" hidden="1" customHeight="1">
      <c r="A105" s="66"/>
      <c r="B105" s="16"/>
      <c r="C105" s="131" t="s">
        <v>325</v>
      </c>
      <c r="D105" s="14"/>
      <c r="M105" s="11"/>
      <c r="N105" s="232"/>
      <c r="O105" s="235">
        <f>正味財産増減内訳表!$AX$107</f>
        <v>0</v>
      </c>
      <c r="P105" s="234"/>
      <c r="Q105" s="235"/>
      <c r="R105" s="235">
        <v>0</v>
      </c>
      <c r="S105" s="235"/>
      <c r="T105" s="237"/>
      <c r="U105" s="235">
        <f>O105-R105</f>
        <v>0</v>
      </c>
      <c r="V105" s="234"/>
    </row>
    <row r="106" spans="1:22" ht="15.95" customHeight="1">
      <c r="A106" s="66"/>
      <c r="C106" t="s">
        <v>63</v>
      </c>
      <c r="E106" s="14"/>
      <c r="F106" s="68"/>
      <c r="G106" s="68"/>
      <c r="H106" s="68"/>
      <c r="J106" s="68"/>
      <c r="K106" s="68"/>
      <c r="M106" s="11"/>
      <c r="N106" s="242"/>
      <c r="O106" s="268">
        <f>SUM(O105)</f>
        <v>0</v>
      </c>
      <c r="P106" s="258"/>
      <c r="Q106" s="244"/>
      <c r="R106" s="268">
        <f>SUM(R105)</f>
        <v>0</v>
      </c>
      <c r="S106" s="244"/>
      <c r="T106" s="247"/>
      <c r="U106" s="30">
        <f t="shared" ref="U106:U122" si="4">O106-R106</f>
        <v>0</v>
      </c>
      <c r="V106" s="258"/>
    </row>
    <row r="107" spans="1:22" ht="15.95" customHeight="1">
      <c r="A107" s="66"/>
      <c r="C107" s="14" t="s">
        <v>64</v>
      </c>
      <c r="F107" s="68"/>
      <c r="G107" s="68"/>
      <c r="H107" s="68"/>
      <c r="J107" s="68"/>
      <c r="K107" s="68"/>
      <c r="M107" s="11"/>
      <c r="N107" s="242"/>
      <c r="O107" s="268">
        <f>O103-O106</f>
        <v>0</v>
      </c>
      <c r="P107" s="258"/>
      <c r="Q107" s="244"/>
      <c r="R107" s="268">
        <f>R103-R106</f>
        <v>0</v>
      </c>
      <c r="S107" s="244"/>
      <c r="T107" s="247"/>
      <c r="U107" s="30">
        <f t="shared" si="4"/>
        <v>0</v>
      </c>
      <c r="V107" s="258"/>
    </row>
    <row r="108" spans="1:22" ht="15.95" customHeight="1">
      <c r="A108" s="66"/>
      <c r="C108" s="72" t="s">
        <v>202</v>
      </c>
      <c r="F108" s="68"/>
      <c r="G108" s="68"/>
      <c r="H108" s="68"/>
      <c r="J108" s="68"/>
      <c r="K108" s="68"/>
      <c r="M108" s="11"/>
      <c r="N108" s="242"/>
      <c r="O108" s="268">
        <v>0</v>
      </c>
      <c r="P108" s="258"/>
      <c r="Q108" s="244"/>
      <c r="R108" s="268">
        <v>0</v>
      </c>
      <c r="S108" s="244"/>
      <c r="T108" s="247"/>
      <c r="U108" s="30">
        <f t="shared" si="4"/>
        <v>0</v>
      </c>
      <c r="V108" s="258"/>
    </row>
    <row r="109" spans="1:22" ht="15.95" customHeight="1">
      <c r="A109" s="66"/>
      <c r="C109" t="s">
        <v>203</v>
      </c>
      <c r="E109" s="14"/>
      <c r="F109" s="68"/>
      <c r="G109" s="68"/>
      <c r="H109" s="68"/>
      <c r="J109" s="68"/>
      <c r="K109" s="68"/>
      <c r="M109" s="11"/>
      <c r="N109" s="242"/>
      <c r="O109" s="268">
        <f>O99+O107</f>
        <v>-3331191</v>
      </c>
      <c r="P109" s="258"/>
      <c r="Q109" s="244"/>
      <c r="R109" s="268">
        <f>R99+R107</f>
        <v>-9429424</v>
      </c>
      <c r="S109" s="244"/>
      <c r="T109" s="247"/>
      <c r="U109" s="30">
        <f t="shared" si="4"/>
        <v>6098233</v>
      </c>
      <c r="V109" s="258"/>
    </row>
    <row r="110" spans="1:22" ht="15.95" customHeight="1">
      <c r="A110" s="66"/>
      <c r="B110" s="16"/>
      <c r="C110" t="s">
        <v>204</v>
      </c>
      <c r="E110" s="10"/>
      <c r="G110" s="12"/>
      <c r="H110" s="12"/>
      <c r="J110" s="12"/>
      <c r="K110" s="12"/>
      <c r="L110" s="12"/>
      <c r="M110" s="13"/>
      <c r="N110" s="242"/>
      <c r="O110" s="30">
        <v>0</v>
      </c>
      <c r="P110" s="31"/>
      <c r="Q110" s="244"/>
      <c r="R110" s="30">
        <v>0</v>
      </c>
      <c r="S110" s="30"/>
      <c r="T110" s="247"/>
      <c r="U110" s="30">
        <f t="shared" si="4"/>
        <v>0</v>
      </c>
      <c r="V110" s="31"/>
    </row>
    <row r="111" spans="1:22" ht="15.95" customHeight="1">
      <c r="A111" s="66"/>
      <c r="C111" t="s">
        <v>65</v>
      </c>
      <c r="D111" s="10"/>
      <c r="E111" s="14"/>
      <c r="F111" s="12"/>
      <c r="G111" s="12"/>
      <c r="H111" s="12"/>
      <c r="J111" s="12"/>
      <c r="K111" s="12"/>
      <c r="L111" s="12"/>
      <c r="M111" s="13"/>
      <c r="N111" s="242"/>
      <c r="O111" s="30">
        <f>O109-O110</f>
        <v>-3331191</v>
      </c>
      <c r="P111" s="31"/>
      <c r="Q111" s="244"/>
      <c r="R111" s="30">
        <f>SUM(R109:R110)</f>
        <v>-9429424</v>
      </c>
      <c r="S111" s="30"/>
      <c r="T111" s="247"/>
      <c r="U111" s="30">
        <f t="shared" si="4"/>
        <v>6098233</v>
      </c>
      <c r="V111" s="31"/>
    </row>
    <row r="112" spans="1:22" ht="15.95" customHeight="1">
      <c r="A112" s="66"/>
      <c r="C112" t="s">
        <v>66</v>
      </c>
      <c r="D112" s="10"/>
      <c r="E112" s="14"/>
      <c r="F112" s="12"/>
      <c r="G112" s="12"/>
      <c r="H112" s="12"/>
      <c r="J112" s="12"/>
      <c r="K112" s="12"/>
      <c r="L112" s="12"/>
      <c r="M112" s="13"/>
      <c r="N112" s="242"/>
      <c r="O112" s="30">
        <f>正味財産増減内訳表!$AX$114</f>
        <v>59567642</v>
      </c>
      <c r="P112" s="31"/>
      <c r="Q112" s="244"/>
      <c r="R112" s="246">
        <v>68997066</v>
      </c>
      <c r="S112" s="30"/>
      <c r="T112" s="247"/>
      <c r="U112" s="30">
        <f t="shared" si="4"/>
        <v>-9429424</v>
      </c>
      <c r="V112" s="31"/>
    </row>
    <row r="113" spans="1:22" ht="15.95" customHeight="1">
      <c r="A113" s="66"/>
      <c r="C113" t="s">
        <v>67</v>
      </c>
      <c r="D113" s="10"/>
      <c r="E113" s="14"/>
      <c r="F113" s="12"/>
      <c r="G113" s="12"/>
      <c r="H113" s="12"/>
      <c r="J113" s="12"/>
      <c r="K113" s="12"/>
      <c r="L113" s="12"/>
      <c r="M113" s="13"/>
      <c r="N113" s="242"/>
      <c r="O113" s="30">
        <f>SUM(O111:O112)</f>
        <v>56236451</v>
      </c>
      <c r="P113" s="31"/>
      <c r="Q113" s="244"/>
      <c r="R113" s="30">
        <f>SUM(R111:R112)</f>
        <v>59567642</v>
      </c>
      <c r="S113" s="30"/>
      <c r="T113" s="247"/>
      <c r="U113" s="30">
        <f t="shared" si="4"/>
        <v>-3331191</v>
      </c>
      <c r="V113" s="31"/>
    </row>
    <row r="114" spans="1:22" ht="15.95" customHeight="1">
      <c r="A114" s="64" t="s">
        <v>68</v>
      </c>
      <c r="B114" t="s">
        <v>69</v>
      </c>
      <c r="D114" s="16"/>
      <c r="E114" s="16"/>
      <c r="F114" s="16"/>
      <c r="G114" s="16"/>
      <c r="H114" s="16"/>
      <c r="I114" s="16"/>
      <c r="K114" s="16"/>
      <c r="L114" s="16"/>
      <c r="M114" s="65"/>
      <c r="N114" s="226"/>
      <c r="O114" s="229"/>
      <c r="P114" s="228"/>
      <c r="Q114" s="229"/>
      <c r="R114" s="229"/>
      <c r="S114" s="229"/>
      <c r="T114" s="225"/>
      <c r="U114" s="221"/>
      <c r="V114" s="231"/>
    </row>
    <row r="115" spans="1:22" ht="15.95" customHeight="1">
      <c r="A115" s="64"/>
      <c r="D115" s="72" t="s">
        <v>205</v>
      </c>
      <c r="E115" s="16"/>
      <c r="F115" s="16"/>
      <c r="G115" s="16"/>
      <c r="H115" s="16"/>
      <c r="I115" s="16"/>
      <c r="K115" s="16"/>
      <c r="L115" s="16"/>
      <c r="M115" s="65"/>
      <c r="N115" s="226"/>
      <c r="O115" s="229"/>
      <c r="P115" s="228"/>
      <c r="Q115" s="229"/>
      <c r="R115" s="229"/>
      <c r="S115" s="229"/>
      <c r="T115" s="225"/>
      <c r="U115" s="221"/>
      <c r="V115" s="231"/>
    </row>
    <row r="116" spans="1:22" ht="15.95" customHeight="1">
      <c r="A116" s="64"/>
      <c r="D116" s="72"/>
      <c r="E116" s="72" t="s">
        <v>98</v>
      </c>
      <c r="F116" s="16"/>
      <c r="G116" s="16"/>
      <c r="H116" s="16"/>
      <c r="I116" s="16"/>
      <c r="K116" s="16"/>
      <c r="L116" s="16"/>
      <c r="M116" s="65"/>
      <c r="N116" s="226"/>
      <c r="O116" s="269">
        <v>11</v>
      </c>
      <c r="P116" s="228"/>
      <c r="Q116" s="229"/>
      <c r="R116" s="269">
        <v>215</v>
      </c>
      <c r="S116" s="229"/>
      <c r="T116" s="225"/>
      <c r="U116" s="22">
        <f t="shared" si="4"/>
        <v>-204</v>
      </c>
      <c r="V116" s="231"/>
    </row>
    <row r="117" spans="1:22" ht="15.95" customHeight="1">
      <c r="A117" s="64"/>
      <c r="D117" t="s">
        <v>297</v>
      </c>
      <c r="E117" s="72"/>
      <c r="F117" s="16"/>
      <c r="G117" s="16"/>
      <c r="H117" s="16"/>
      <c r="I117" s="16"/>
      <c r="K117" s="16"/>
      <c r="L117" s="16"/>
      <c r="M117" s="65"/>
      <c r="N117" s="226"/>
      <c r="O117" s="269">
        <v>0</v>
      </c>
      <c r="P117" s="228"/>
      <c r="Q117" s="229"/>
      <c r="R117" s="269">
        <v>1959126</v>
      </c>
      <c r="S117" s="229"/>
      <c r="T117" s="225"/>
      <c r="U117" s="22">
        <f t="shared" si="4"/>
        <v>-1959126</v>
      </c>
      <c r="V117" s="231"/>
    </row>
    <row r="118" spans="1:22" ht="15.95" customHeight="1">
      <c r="A118" s="64"/>
      <c r="D118" t="s">
        <v>458</v>
      </c>
      <c r="E118" s="72"/>
      <c r="F118" s="16"/>
      <c r="G118" s="16"/>
      <c r="H118" s="16"/>
      <c r="I118" s="16"/>
      <c r="K118" s="16"/>
      <c r="L118" s="16"/>
      <c r="M118" s="65"/>
      <c r="N118" s="226"/>
      <c r="O118" s="269">
        <v>515020</v>
      </c>
      <c r="P118" s="228"/>
      <c r="Q118" s="229"/>
      <c r="R118" s="269">
        <v>0</v>
      </c>
      <c r="S118" s="229"/>
      <c r="T118" s="225"/>
      <c r="U118" s="22">
        <f t="shared" si="4"/>
        <v>515020</v>
      </c>
      <c r="V118" s="231"/>
    </row>
    <row r="119" spans="1:22" ht="15.95" customHeight="1">
      <c r="A119" s="64"/>
      <c r="D119" t="s">
        <v>446</v>
      </c>
      <c r="E119" s="72"/>
      <c r="F119" s="16"/>
      <c r="G119" s="16"/>
      <c r="H119" s="16"/>
      <c r="I119" s="16"/>
      <c r="K119" s="16"/>
      <c r="L119" s="16"/>
      <c r="M119" s="65"/>
      <c r="N119" s="226"/>
      <c r="O119" s="260">
        <v>-29223288</v>
      </c>
      <c r="P119" s="228"/>
      <c r="Q119" s="229"/>
      <c r="R119" s="269">
        <v>-26790711</v>
      </c>
      <c r="S119" s="229"/>
      <c r="T119" s="225"/>
      <c r="U119" s="36">
        <f t="shared" si="4"/>
        <v>-2432577</v>
      </c>
      <c r="V119" s="231"/>
    </row>
    <row r="120" spans="1:22" ht="15.95" customHeight="1">
      <c r="A120" s="66"/>
      <c r="B120" s="16"/>
      <c r="C120" t="s">
        <v>70</v>
      </c>
      <c r="M120" s="11"/>
      <c r="N120" s="242"/>
      <c r="O120" s="259">
        <f>SUM(O116:O119)</f>
        <v>-28708257</v>
      </c>
      <c r="P120" s="258"/>
      <c r="Q120" s="244"/>
      <c r="R120" s="244">
        <f>SUM(R116:R119)</f>
        <v>-24831370</v>
      </c>
      <c r="S120" s="244"/>
      <c r="T120" s="247"/>
      <c r="U120" s="30">
        <f t="shared" si="4"/>
        <v>-3876887</v>
      </c>
      <c r="V120" s="258"/>
    </row>
    <row r="121" spans="1:22" ht="15.95" customHeight="1">
      <c r="A121" s="66"/>
      <c r="C121" t="s">
        <v>71</v>
      </c>
      <c r="D121" s="14"/>
      <c r="F121" s="68"/>
      <c r="G121" s="68"/>
      <c r="H121" s="68"/>
      <c r="J121" s="68"/>
      <c r="K121" s="68"/>
      <c r="M121" s="11"/>
      <c r="N121" s="242"/>
      <c r="O121" s="268">
        <f>正味財産増減内訳表!$AX$123</f>
        <v>272022957</v>
      </c>
      <c r="P121" s="258"/>
      <c r="Q121" s="244"/>
      <c r="R121" s="268">
        <v>296854327</v>
      </c>
      <c r="S121" s="244"/>
      <c r="T121" s="247"/>
      <c r="U121" s="30">
        <f t="shared" si="4"/>
        <v>-24831370</v>
      </c>
      <c r="V121" s="258"/>
    </row>
    <row r="122" spans="1:22" ht="15.95" customHeight="1">
      <c r="A122" s="66"/>
      <c r="B122" s="16"/>
      <c r="C122" s="10" t="s">
        <v>72</v>
      </c>
      <c r="G122" s="10"/>
      <c r="H122" s="10"/>
      <c r="J122" s="10"/>
      <c r="K122" s="10"/>
      <c r="L122" s="10"/>
      <c r="M122" s="69"/>
      <c r="N122" s="232"/>
      <c r="O122" s="266">
        <f>SUM(O120:O121)</f>
        <v>243314700</v>
      </c>
      <c r="P122" s="28"/>
      <c r="Q122" s="235"/>
      <c r="R122" s="266">
        <f>SUM(R120:R121)</f>
        <v>272022957</v>
      </c>
      <c r="S122" s="235"/>
      <c r="T122" s="237"/>
      <c r="U122" s="42">
        <f t="shared" si="4"/>
        <v>-28708257</v>
      </c>
      <c r="V122" s="234"/>
    </row>
    <row r="123" spans="1:22" ht="15.95" customHeight="1" thickBot="1">
      <c r="A123" s="64" t="s">
        <v>73</v>
      </c>
      <c r="B123" t="s">
        <v>74</v>
      </c>
      <c r="C123" s="16"/>
      <c r="D123" s="10"/>
      <c r="F123" s="12"/>
      <c r="G123" s="12"/>
      <c r="H123" s="12"/>
      <c r="J123" s="12"/>
      <c r="K123" s="12"/>
      <c r="L123" s="12"/>
      <c r="M123" s="13"/>
      <c r="N123" s="262"/>
      <c r="O123" s="39">
        <f>O113+O122</f>
        <v>299551151</v>
      </c>
      <c r="P123" s="40"/>
      <c r="Q123" s="263"/>
      <c r="R123" s="39">
        <f>R113+R122</f>
        <v>331590599</v>
      </c>
      <c r="S123" s="39"/>
      <c r="T123" s="264"/>
      <c r="U123" s="39">
        <f>O123-R123</f>
        <v>-32039448</v>
      </c>
      <c r="V123" s="40"/>
    </row>
    <row r="124" spans="1:22" ht="15.95" customHeight="1" thickTop="1">
      <c r="A124" s="74"/>
      <c r="B124" s="75"/>
      <c r="C124" s="75"/>
      <c r="D124" s="75"/>
      <c r="E124" s="75"/>
      <c r="F124" s="75"/>
      <c r="G124" s="75"/>
      <c r="H124" s="75"/>
      <c r="I124" s="75"/>
      <c r="J124" s="75"/>
      <c r="K124" s="75"/>
      <c r="L124" s="75"/>
      <c r="M124" s="76"/>
      <c r="N124" s="252"/>
      <c r="O124" s="36"/>
      <c r="P124" s="35"/>
      <c r="Q124" s="255"/>
      <c r="R124" s="36"/>
      <c r="S124" s="36"/>
      <c r="T124" s="257"/>
      <c r="U124" s="36"/>
      <c r="V124" s="35"/>
    </row>
    <row r="125" spans="1:22">
      <c r="A125" s="10"/>
    </row>
  </sheetData>
  <mergeCells count="9">
    <mergeCell ref="A1:V1"/>
    <mergeCell ref="F19:M19"/>
    <mergeCell ref="F16:M16"/>
    <mergeCell ref="F51:M51"/>
    <mergeCell ref="A2:V2"/>
    <mergeCell ref="A5:M5"/>
    <mergeCell ref="N5:P5"/>
    <mergeCell ref="Q5:S5"/>
    <mergeCell ref="T5:V5"/>
  </mergeCells>
  <phoneticPr fontId="4"/>
  <pageMargins left="0.98425196850393704" right="0.59055118110236227" top="0.62992125984251968" bottom="0.98425196850393704" header="0.51181102362204722" footer="0.51181102362204722"/>
  <pageSetup paperSize="9" scale="88" firstPageNumber="13" orientation="portrait" useFirstPageNumber="1" r:id="rId1"/>
  <headerFooter>
    <oddFooter>&amp;C&amp;"HG丸ｺﾞｼｯｸM-PRO,標準"&amp;P</oddFooter>
  </headerFooter>
  <rowBreaks count="2" manualBreakCount="2">
    <brk id="43" max="21" man="1"/>
    <brk id="94"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AB123"/>
  <sheetViews>
    <sheetView tabSelected="1" view="pageLayout" topLeftCell="A29" zoomScaleNormal="100" zoomScaleSheetLayoutView="100" workbookViewId="0">
      <selection activeCell="S89" sqref="S88:S89"/>
    </sheetView>
  </sheetViews>
  <sheetFormatPr defaultColWidth="9" defaultRowHeight="13.5" outlineLevelRow="1" outlineLevelCol="1"/>
  <cols>
    <col min="1" max="4" width="2.875" customWidth="1"/>
    <col min="5" max="5" width="1.5" customWidth="1"/>
    <col min="6" max="12" width="2.875" customWidth="1"/>
    <col min="13" max="13" width="6.375" customWidth="1"/>
    <col min="14" max="14" width="1.25" customWidth="1"/>
    <col min="15" max="15" width="14.625" style="2" customWidth="1" outlineLevel="1"/>
    <col min="16" max="17" width="1.25" style="2" customWidth="1" outlineLevel="1"/>
    <col min="18" max="18" width="15.125" style="2" customWidth="1" outlineLevel="1"/>
    <col min="19" max="20" width="1.25" style="2" customWidth="1" outlineLevel="1"/>
    <col min="21" max="21" width="15.375" style="2" customWidth="1"/>
    <col min="22" max="22" width="1.25" style="2" customWidth="1"/>
    <col min="23" max="23" width="2.375" customWidth="1"/>
    <col min="26" max="26" width="10.5" bestFit="1" customWidth="1"/>
  </cols>
  <sheetData>
    <row r="1" spans="1:28" ht="21">
      <c r="A1" s="324" t="s">
        <v>426</v>
      </c>
      <c r="B1" s="324"/>
      <c r="C1" s="324"/>
      <c r="D1" s="324"/>
      <c r="E1" s="324"/>
      <c r="F1" s="324"/>
      <c r="G1" s="324"/>
      <c r="H1" s="324"/>
      <c r="I1" s="324"/>
      <c r="J1" s="324"/>
      <c r="K1" s="324"/>
      <c r="L1" s="324"/>
      <c r="M1" s="324"/>
      <c r="N1" s="324"/>
      <c r="O1" s="324"/>
      <c r="P1" s="324"/>
      <c r="Q1" s="324"/>
      <c r="R1" s="324"/>
      <c r="S1" s="324"/>
      <c r="T1" s="324"/>
      <c r="U1" s="324"/>
      <c r="V1" s="324"/>
      <c r="W1" s="63"/>
    </row>
    <row r="2" spans="1:28">
      <c r="A2" s="309" t="s">
        <v>484</v>
      </c>
      <c r="B2" s="309"/>
      <c r="C2" s="309"/>
      <c r="D2" s="309"/>
      <c r="E2" s="309"/>
      <c r="F2" s="309"/>
      <c r="G2" s="309"/>
      <c r="H2" s="309"/>
      <c r="I2" s="309"/>
      <c r="J2" s="309"/>
      <c r="K2" s="309"/>
      <c r="L2" s="309"/>
      <c r="M2" s="309"/>
      <c r="N2" s="309"/>
      <c r="O2" s="309"/>
      <c r="P2" s="309"/>
      <c r="Q2" s="309"/>
      <c r="R2" s="309"/>
      <c r="S2" s="309"/>
      <c r="T2" s="309"/>
      <c r="U2" s="309"/>
      <c r="V2" s="309"/>
    </row>
    <row r="3" spans="1:28">
      <c r="A3" t="s">
        <v>173</v>
      </c>
      <c r="U3" s="26" t="s">
        <v>133</v>
      </c>
      <c r="Y3" s="2"/>
      <c r="AB3" s="2"/>
    </row>
    <row r="4" spans="1:28" ht="15.95" customHeight="1">
      <c r="A4" s="328" t="s">
        <v>1</v>
      </c>
      <c r="B4" s="328"/>
      <c r="C4" s="328"/>
      <c r="D4" s="328"/>
      <c r="E4" s="328"/>
      <c r="F4" s="328"/>
      <c r="G4" s="328"/>
      <c r="H4" s="328"/>
      <c r="I4" s="328"/>
      <c r="J4" s="328"/>
      <c r="K4" s="328"/>
      <c r="L4" s="328"/>
      <c r="M4" s="328"/>
      <c r="N4" s="328" t="s">
        <v>281</v>
      </c>
      <c r="O4" s="329"/>
      <c r="P4" s="329"/>
      <c r="Q4" s="312" t="s">
        <v>282</v>
      </c>
      <c r="R4" s="331"/>
      <c r="S4" s="332"/>
      <c r="T4" s="333" t="s">
        <v>435</v>
      </c>
      <c r="U4" s="333"/>
      <c r="V4" s="333"/>
    </row>
    <row r="5" spans="1:28" ht="15.95" customHeight="1">
      <c r="A5" s="64" t="s">
        <v>38</v>
      </c>
      <c r="B5" t="s">
        <v>39</v>
      </c>
      <c r="D5" s="16"/>
      <c r="E5" s="16"/>
      <c r="F5" s="16"/>
      <c r="G5" s="16"/>
      <c r="H5" s="16"/>
      <c r="I5" s="16"/>
      <c r="K5" s="16"/>
      <c r="L5" s="16"/>
      <c r="M5" s="65"/>
      <c r="N5" s="226"/>
      <c r="O5" s="229"/>
      <c r="P5" s="228"/>
      <c r="Q5" s="229"/>
      <c r="R5" s="229"/>
      <c r="S5" s="229"/>
      <c r="T5" s="225"/>
      <c r="U5" s="221"/>
      <c r="V5" s="231"/>
    </row>
    <row r="6" spans="1:28" ht="15.95" customHeight="1">
      <c r="A6" s="66"/>
      <c r="B6" s="16">
        <v>1</v>
      </c>
      <c r="C6" t="s">
        <v>40</v>
      </c>
      <c r="M6" s="11"/>
      <c r="N6" s="232"/>
      <c r="O6" s="266"/>
      <c r="P6" s="234"/>
      <c r="Q6" s="235"/>
      <c r="R6" s="266"/>
      <c r="S6" s="235"/>
      <c r="T6" s="237"/>
      <c r="U6" s="235"/>
      <c r="V6" s="234"/>
    </row>
    <row r="7" spans="1:28" ht="15.95" customHeight="1">
      <c r="A7" s="66"/>
      <c r="C7" s="67" t="s">
        <v>41</v>
      </c>
      <c r="D7" s="14" t="s">
        <v>42</v>
      </c>
      <c r="F7" s="68"/>
      <c r="G7" s="68"/>
      <c r="H7" s="68"/>
      <c r="J7" s="68"/>
      <c r="K7" s="68"/>
      <c r="M7" s="11"/>
      <c r="N7" s="232"/>
      <c r="O7" s="266"/>
      <c r="P7" s="234"/>
      <c r="Q7" s="235"/>
      <c r="R7" s="266"/>
      <c r="S7" s="235"/>
      <c r="T7" s="237"/>
      <c r="U7" s="266"/>
      <c r="V7" s="234"/>
    </row>
    <row r="8" spans="1:28" ht="15.95" customHeight="1">
      <c r="A8" s="66"/>
      <c r="C8" s="67"/>
      <c r="D8" s="16" t="s">
        <v>47</v>
      </c>
      <c r="E8" t="s">
        <v>142</v>
      </c>
      <c r="F8" s="68"/>
      <c r="G8" s="68"/>
      <c r="H8" s="68"/>
      <c r="J8" s="68"/>
      <c r="K8" s="68"/>
      <c r="M8" s="11"/>
      <c r="N8" s="232"/>
      <c r="O8" s="266">
        <f>O9</f>
        <v>0</v>
      </c>
      <c r="P8" s="234"/>
      <c r="Q8" s="235"/>
      <c r="R8" s="266">
        <f>R9</f>
        <v>0</v>
      </c>
      <c r="S8" s="235"/>
      <c r="T8" s="237"/>
      <c r="U8" s="266">
        <f>O8-R8</f>
        <v>0</v>
      </c>
      <c r="V8" s="234"/>
    </row>
    <row r="9" spans="1:28" ht="15.95" hidden="1" customHeight="1">
      <c r="A9" s="66"/>
      <c r="C9" s="67"/>
      <c r="D9" s="14"/>
      <c r="F9" t="s">
        <v>98</v>
      </c>
      <c r="G9" s="68"/>
      <c r="H9" s="68"/>
      <c r="J9" s="68"/>
      <c r="K9" s="68"/>
      <c r="M9" s="11"/>
      <c r="N9" s="232"/>
      <c r="O9" s="266">
        <v>0</v>
      </c>
      <c r="P9" s="234"/>
      <c r="Q9" s="235"/>
      <c r="R9" s="266">
        <v>0</v>
      </c>
      <c r="S9" s="235"/>
      <c r="T9" s="237"/>
      <c r="U9" s="266">
        <f>O9-R9</f>
        <v>0</v>
      </c>
      <c r="V9" s="234"/>
    </row>
    <row r="10" spans="1:28" ht="15.95" customHeight="1">
      <c r="A10" s="66"/>
      <c r="C10" s="16"/>
      <c r="D10" s="16" t="s">
        <v>50</v>
      </c>
      <c r="E10" s="10" t="s">
        <v>43</v>
      </c>
      <c r="G10" s="10"/>
      <c r="H10" s="10"/>
      <c r="J10" s="10"/>
      <c r="K10" s="10"/>
      <c r="L10" s="10"/>
      <c r="M10" s="69"/>
      <c r="N10" s="232"/>
      <c r="O10" s="235">
        <f>SUM(O11:O13)</f>
        <v>4485000</v>
      </c>
      <c r="P10" s="28"/>
      <c r="Q10" s="235"/>
      <c r="R10" s="235">
        <f>SUM(R11:R13)</f>
        <v>4485000</v>
      </c>
      <c r="S10" s="235"/>
      <c r="T10" s="237"/>
      <c r="U10" s="266">
        <f>O10-R10</f>
        <v>0</v>
      </c>
      <c r="V10" s="234"/>
    </row>
    <row r="11" spans="1:28" ht="15.95" customHeight="1" outlineLevel="1">
      <c r="A11" s="66"/>
      <c r="C11" s="16"/>
      <c r="D11" s="16"/>
      <c r="F11" t="s">
        <v>180</v>
      </c>
      <c r="G11" s="10"/>
      <c r="H11" s="10"/>
      <c r="J11" s="10"/>
      <c r="K11" s="10"/>
      <c r="L11" s="10"/>
      <c r="M11" s="69"/>
      <c r="N11" s="232"/>
      <c r="O11" s="235">
        <f>収支予算書!R13</f>
        <v>1700000</v>
      </c>
      <c r="P11" s="28"/>
      <c r="Q11" s="235"/>
      <c r="R11" s="235">
        <f>正味財産増減内訳表!AX13</f>
        <v>1700000</v>
      </c>
      <c r="S11" s="235"/>
      <c r="T11" s="237"/>
      <c r="U11" s="266">
        <f>O11-R11</f>
        <v>0</v>
      </c>
      <c r="V11" s="234"/>
    </row>
    <row r="12" spans="1:28" ht="15.95" customHeight="1" outlineLevel="1">
      <c r="A12" s="66"/>
      <c r="C12" s="16"/>
      <c r="D12" s="16"/>
      <c r="F12" t="s">
        <v>181</v>
      </c>
      <c r="G12" s="10"/>
      <c r="H12" s="10"/>
      <c r="J12" s="10"/>
      <c r="K12" s="10"/>
      <c r="L12" s="10"/>
      <c r="M12" s="69"/>
      <c r="N12" s="232"/>
      <c r="O12" s="235">
        <f>収支予算書!R14</f>
        <v>335000</v>
      </c>
      <c r="P12" s="28"/>
      <c r="Q12" s="235"/>
      <c r="R12" s="235">
        <f>正味財産増減内訳表!AX14</f>
        <v>335000</v>
      </c>
      <c r="S12" s="235"/>
      <c r="T12" s="237"/>
      <c r="U12" s="266">
        <f t="shared" ref="U12:U46" si="0">O12-R12</f>
        <v>0</v>
      </c>
      <c r="V12" s="234"/>
    </row>
    <row r="13" spans="1:28" ht="15.95" customHeight="1" outlineLevel="1">
      <c r="A13" s="66"/>
      <c r="C13" s="16"/>
      <c r="D13" s="16"/>
      <c r="F13" t="s">
        <v>182</v>
      </c>
      <c r="G13" s="10"/>
      <c r="H13" s="10"/>
      <c r="J13" s="10"/>
      <c r="K13" s="10"/>
      <c r="L13" s="10"/>
      <c r="M13" s="69"/>
      <c r="N13" s="232"/>
      <c r="O13" s="235">
        <f>収支予算書!R15</f>
        <v>2450000</v>
      </c>
      <c r="P13" s="28"/>
      <c r="Q13" s="235"/>
      <c r="R13" s="235">
        <f>正味財産増減内訳表!AX15</f>
        <v>2450000</v>
      </c>
      <c r="S13" s="235"/>
      <c r="T13" s="237"/>
      <c r="U13" s="266">
        <f t="shared" si="0"/>
        <v>0</v>
      </c>
      <c r="V13" s="234"/>
    </row>
    <row r="14" spans="1:28" ht="15.95" customHeight="1">
      <c r="A14" s="66"/>
      <c r="C14" s="16"/>
      <c r="D14" s="16" t="s">
        <v>155</v>
      </c>
      <c r="E14" t="s">
        <v>183</v>
      </c>
      <c r="G14" s="10"/>
      <c r="H14" s="10"/>
      <c r="J14" s="10"/>
      <c r="K14" s="10"/>
      <c r="L14" s="10"/>
      <c r="M14" s="69"/>
      <c r="N14" s="232"/>
      <c r="O14" s="22">
        <f>O15</f>
        <v>9051000</v>
      </c>
      <c r="P14" s="28"/>
      <c r="Q14" s="235"/>
      <c r="R14" s="22">
        <f>R15</f>
        <v>8215700</v>
      </c>
      <c r="S14" s="235"/>
      <c r="T14" s="237"/>
      <c r="U14" s="266">
        <f t="shared" si="0"/>
        <v>835300</v>
      </c>
      <c r="V14" s="234"/>
    </row>
    <row r="15" spans="1:28" ht="15.95" customHeight="1">
      <c r="A15" s="66"/>
      <c r="C15" s="16"/>
      <c r="D15" s="16"/>
      <c r="F15" s="327" t="s">
        <v>186</v>
      </c>
      <c r="G15" s="325"/>
      <c r="H15" s="325"/>
      <c r="I15" s="325"/>
      <c r="J15" s="325"/>
      <c r="K15" s="325"/>
      <c r="L15" s="325"/>
      <c r="M15" s="326"/>
      <c r="N15" s="232"/>
      <c r="O15" s="22">
        <f>収支予算書!$R$17</f>
        <v>9051000</v>
      </c>
      <c r="P15" s="28"/>
      <c r="Q15" s="235"/>
      <c r="R15" s="22">
        <f>正味財産増減内訳表!$AX$16</f>
        <v>8215700</v>
      </c>
      <c r="S15" s="235"/>
      <c r="T15" s="237"/>
      <c r="U15" s="266">
        <f t="shared" si="0"/>
        <v>835300</v>
      </c>
      <c r="V15" s="234"/>
    </row>
    <row r="16" spans="1:28" ht="15.95" customHeight="1">
      <c r="A16" s="66"/>
      <c r="C16" s="16"/>
      <c r="D16" s="16" t="s">
        <v>154</v>
      </c>
      <c r="E16" s="10" t="s">
        <v>92</v>
      </c>
      <c r="G16" s="10"/>
      <c r="H16" s="10"/>
      <c r="J16" s="10"/>
      <c r="K16" s="10"/>
      <c r="L16" s="10"/>
      <c r="M16" s="69"/>
      <c r="N16" s="232"/>
      <c r="O16" s="22">
        <f>SUM(O17:O22)</f>
        <v>9134800</v>
      </c>
      <c r="P16" s="28"/>
      <c r="Q16" s="235"/>
      <c r="R16" s="22">
        <f>SUM(R17:R22)</f>
        <v>12451147</v>
      </c>
      <c r="S16" s="235"/>
      <c r="T16" s="237"/>
      <c r="U16" s="266">
        <f t="shared" si="0"/>
        <v>-3316347</v>
      </c>
      <c r="V16" s="234"/>
    </row>
    <row r="17" spans="1:22" ht="15.95" customHeight="1" outlineLevel="1">
      <c r="A17" s="66"/>
      <c r="C17" s="16"/>
      <c r="D17" s="16"/>
      <c r="F17" t="s">
        <v>184</v>
      </c>
      <c r="G17" s="10"/>
      <c r="H17" s="10"/>
      <c r="J17" s="10"/>
      <c r="K17" s="10"/>
      <c r="L17" s="10"/>
      <c r="M17" s="69"/>
      <c r="N17" s="232"/>
      <c r="O17" s="22">
        <f>収支予算書!R19</f>
        <v>180000</v>
      </c>
      <c r="P17" s="28"/>
      <c r="Q17" s="235"/>
      <c r="R17" s="22">
        <f>正味財産増減内訳表!$AX$19</f>
        <v>120000</v>
      </c>
      <c r="S17" s="235"/>
      <c r="T17" s="237"/>
      <c r="U17" s="266">
        <f t="shared" si="0"/>
        <v>60000</v>
      </c>
      <c r="V17" s="234"/>
    </row>
    <row r="18" spans="1:22" ht="15.95" customHeight="1" outlineLevel="1">
      <c r="A18" s="66"/>
      <c r="C18" s="16"/>
      <c r="D18" s="16"/>
      <c r="F18" s="325" t="s">
        <v>159</v>
      </c>
      <c r="G18" s="325"/>
      <c r="H18" s="325"/>
      <c r="I18" s="325"/>
      <c r="J18" s="325"/>
      <c r="K18" s="325"/>
      <c r="L18" s="325"/>
      <c r="M18" s="326"/>
      <c r="N18" s="232"/>
      <c r="O18" s="22">
        <f>収支予算書!R20</f>
        <v>2040000</v>
      </c>
      <c r="P18" s="28"/>
      <c r="Q18" s="235"/>
      <c r="R18" s="22">
        <f>正味財産増減内訳表!$AX$20</f>
        <v>1520277</v>
      </c>
      <c r="S18" s="235"/>
      <c r="T18" s="237"/>
      <c r="U18" s="266">
        <f t="shared" si="0"/>
        <v>519723</v>
      </c>
      <c r="V18" s="234"/>
    </row>
    <row r="19" spans="1:22" ht="15.95" customHeight="1" outlineLevel="1">
      <c r="A19" s="66"/>
      <c r="C19" s="16"/>
      <c r="D19" s="16"/>
      <c r="F19" s="14" t="s">
        <v>83</v>
      </c>
      <c r="G19" s="80"/>
      <c r="H19" s="80"/>
      <c r="I19" s="80"/>
      <c r="J19" s="80"/>
      <c r="K19" s="80"/>
      <c r="L19" s="80"/>
      <c r="M19" s="79"/>
      <c r="N19" s="232"/>
      <c r="O19" s="22">
        <f>収支予算書!R21</f>
        <v>525000</v>
      </c>
      <c r="P19" s="28"/>
      <c r="Q19" s="235"/>
      <c r="R19" s="22">
        <f>正味財産増減内訳表!$AX$21</f>
        <v>2626208</v>
      </c>
      <c r="S19" s="235"/>
      <c r="T19" s="237"/>
      <c r="U19" s="266">
        <f t="shared" si="0"/>
        <v>-2101208</v>
      </c>
      <c r="V19" s="234"/>
    </row>
    <row r="20" spans="1:22" ht="15.95" customHeight="1" outlineLevel="1">
      <c r="A20" s="66"/>
      <c r="C20" s="16"/>
      <c r="D20" s="16"/>
      <c r="E20" s="80"/>
      <c r="F20" s="10" t="s">
        <v>160</v>
      </c>
      <c r="G20" s="10"/>
      <c r="H20" s="80"/>
      <c r="I20" s="80"/>
      <c r="J20" s="80"/>
      <c r="K20" s="80"/>
      <c r="L20" s="80"/>
      <c r="M20" s="79"/>
      <c r="N20" s="232"/>
      <c r="O20" s="22">
        <f>収支予算書!R22</f>
        <v>943800</v>
      </c>
      <c r="P20" s="28"/>
      <c r="Q20" s="235"/>
      <c r="R20" s="22">
        <f>正味財産増減内訳表!$AX$22</f>
        <v>2649900</v>
      </c>
      <c r="S20" s="235"/>
      <c r="T20" s="237"/>
      <c r="U20" s="266">
        <f t="shared" si="0"/>
        <v>-1706100</v>
      </c>
      <c r="V20" s="234"/>
    </row>
    <row r="21" spans="1:22" ht="15.95" customHeight="1" outlineLevel="1">
      <c r="A21" s="66"/>
      <c r="C21" s="16"/>
      <c r="D21" s="16"/>
      <c r="E21" s="80"/>
      <c r="F21" t="s">
        <v>185</v>
      </c>
      <c r="H21" s="80"/>
      <c r="I21" s="80"/>
      <c r="J21" s="80"/>
      <c r="K21" s="80"/>
      <c r="L21" s="80"/>
      <c r="M21" s="79"/>
      <c r="N21" s="232"/>
      <c r="O21" s="22">
        <f>収支予算書!R23</f>
        <v>4446000</v>
      </c>
      <c r="P21" s="28"/>
      <c r="Q21" s="235"/>
      <c r="R21" s="22">
        <f>正味財産増減内訳表!$AX$23</f>
        <v>4534762</v>
      </c>
      <c r="S21" s="235"/>
      <c r="T21" s="237"/>
      <c r="U21" s="266">
        <f t="shared" si="0"/>
        <v>-88762</v>
      </c>
      <c r="V21" s="234"/>
    </row>
    <row r="22" spans="1:22" ht="15.95" customHeight="1" outlineLevel="1">
      <c r="A22" s="66"/>
      <c r="C22" s="16"/>
      <c r="D22" s="16"/>
      <c r="E22" s="80"/>
      <c r="F22" t="s">
        <v>338</v>
      </c>
      <c r="H22" s="80"/>
      <c r="I22" s="80"/>
      <c r="J22" s="80"/>
      <c r="K22" s="80"/>
      <c r="L22" s="80"/>
      <c r="M22" s="79"/>
      <c r="N22" s="232"/>
      <c r="O22" s="22">
        <f>収支予算書!R24</f>
        <v>1000000</v>
      </c>
      <c r="P22" s="28"/>
      <c r="Q22" s="235"/>
      <c r="R22" s="22">
        <f>正味財産増減内訳表!$AX$24</f>
        <v>1000000</v>
      </c>
      <c r="S22" s="235"/>
      <c r="T22" s="237"/>
      <c r="U22" s="266">
        <f t="shared" si="0"/>
        <v>0</v>
      </c>
      <c r="V22" s="234"/>
    </row>
    <row r="23" spans="1:22" ht="15.95" customHeight="1">
      <c r="A23" s="66"/>
      <c r="C23" s="16"/>
      <c r="D23" s="16" t="s">
        <v>84</v>
      </c>
      <c r="E23" s="10" t="s">
        <v>148</v>
      </c>
      <c r="G23" s="10"/>
      <c r="H23" s="10"/>
      <c r="J23" s="10"/>
      <c r="K23" s="10"/>
      <c r="L23" s="10"/>
      <c r="M23" s="69"/>
      <c r="N23" s="232"/>
      <c r="O23" s="22">
        <f>SUM(O24:O31)</f>
        <v>295658702</v>
      </c>
      <c r="P23" s="28"/>
      <c r="Q23" s="235"/>
      <c r="R23" s="22">
        <f>SUM(R24:R31)</f>
        <v>265220597</v>
      </c>
      <c r="S23" s="235"/>
      <c r="T23" s="237"/>
      <c r="U23" s="266">
        <f t="shared" si="0"/>
        <v>30438105</v>
      </c>
      <c r="V23" s="234"/>
    </row>
    <row r="24" spans="1:22" ht="15.95" customHeight="1" outlineLevel="1">
      <c r="A24" s="66"/>
      <c r="C24" s="16"/>
      <c r="D24" s="16"/>
      <c r="F24" t="s">
        <v>428</v>
      </c>
      <c r="G24" s="10"/>
      <c r="H24" s="10"/>
      <c r="J24" s="10"/>
      <c r="K24" s="10"/>
      <c r="L24" s="10"/>
      <c r="M24" s="69"/>
      <c r="N24" s="232"/>
      <c r="O24" s="22">
        <f>収支予算書!R26</f>
        <v>1900000</v>
      </c>
      <c r="P24" s="28"/>
      <c r="Q24" s="235"/>
      <c r="R24" s="22">
        <v>1906050</v>
      </c>
      <c r="S24" s="235"/>
      <c r="T24" s="237"/>
      <c r="U24" s="266">
        <f t="shared" si="0"/>
        <v>-6050</v>
      </c>
      <c r="V24" s="234"/>
    </row>
    <row r="25" spans="1:22" ht="15.95" customHeight="1" outlineLevel="1">
      <c r="A25" s="66"/>
      <c r="C25" s="16"/>
      <c r="D25" s="16"/>
      <c r="F25" t="s">
        <v>437</v>
      </c>
      <c r="G25" s="10"/>
      <c r="H25" s="10"/>
      <c r="J25" s="10"/>
      <c r="K25" s="10"/>
      <c r="L25" s="10"/>
      <c r="M25" s="69"/>
      <c r="N25" s="232"/>
      <c r="O25" s="22">
        <f>収支予算書!R27</f>
        <v>100000</v>
      </c>
      <c r="P25" s="28"/>
      <c r="Q25" s="235"/>
      <c r="R25" s="22">
        <f>正味財産増減内訳表!AX27</f>
        <v>306240</v>
      </c>
      <c r="S25" s="235"/>
      <c r="T25" s="237"/>
      <c r="U25" s="266">
        <f t="shared" si="0"/>
        <v>-206240</v>
      </c>
      <c r="V25" s="234"/>
    </row>
    <row r="26" spans="1:22" ht="15.95" customHeight="1" outlineLevel="1">
      <c r="A26" s="66"/>
      <c r="C26" s="16"/>
      <c r="D26" s="16"/>
      <c r="F26" t="s">
        <v>430</v>
      </c>
      <c r="G26" s="10"/>
      <c r="H26" s="10"/>
      <c r="J26" s="10"/>
      <c r="K26" s="10"/>
      <c r="L26" s="10"/>
      <c r="M26" s="69"/>
      <c r="N26" s="232"/>
      <c r="O26" s="22">
        <f>収支予算書!R28</f>
        <v>1900000</v>
      </c>
      <c r="P26" s="28"/>
      <c r="Q26" s="235"/>
      <c r="R26" s="22">
        <f>正味財産増減内訳表!AX28</f>
        <v>1789591</v>
      </c>
      <c r="S26" s="235"/>
      <c r="T26" s="237"/>
      <c r="U26" s="266">
        <f t="shared" si="0"/>
        <v>110409</v>
      </c>
      <c r="V26" s="234"/>
    </row>
    <row r="27" spans="1:22" ht="15.95" customHeight="1" outlineLevel="1">
      <c r="A27" s="66"/>
      <c r="C27" s="16"/>
      <c r="D27" s="16"/>
      <c r="F27" t="s">
        <v>431</v>
      </c>
      <c r="G27" s="10"/>
      <c r="H27" s="10"/>
      <c r="J27" s="10"/>
      <c r="K27" s="10"/>
      <c r="L27" s="10"/>
      <c r="M27" s="69"/>
      <c r="N27" s="232"/>
      <c r="O27" s="22">
        <f>収支予算書!R29</f>
        <v>0</v>
      </c>
      <c r="P27" s="28"/>
      <c r="Q27" s="235"/>
      <c r="R27" s="22">
        <f>正味財産増減内訳表!AX29</f>
        <v>303000</v>
      </c>
      <c r="S27" s="235"/>
      <c r="T27" s="237"/>
      <c r="U27" s="266">
        <f t="shared" si="0"/>
        <v>-303000</v>
      </c>
      <c r="V27" s="234"/>
    </row>
    <row r="28" spans="1:22" ht="15.95" customHeight="1" outlineLevel="1">
      <c r="A28" s="66"/>
      <c r="C28" s="16"/>
      <c r="D28" s="16"/>
      <c r="F28" s="10" t="s">
        <v>131</v>
      </c>
      <c r="G28" s="10"/>
      <c r="H28" s="10"/>
      <c r="J28" s="10"/>
      <c r="K28" s="10"/>
      <c r="L28" s="10"/>
      <c r="M28" s="69"/>
      <c r="N28" s="232"/>
      <c r="O28" s="22">
        <f>収支予算書!R30</f>
        <v>260813656</v>
      </c>
      <c r="P28" s="28"/>
      <c r="Q28" s="235"/>
      <c r="R28" s="22">
        <f>正味財産増減内訳表!AX30</f>
        <v>226728329</v>
      </c>
      <c r="S28" s="235"/>
      <c r="T28" s="237"/>
      <c r="U28" s="266">
        <f t="shared" si="0"/>
        <v>34085327</v>
      </c>
      <c r="V28" s="234"/>
    </row>
    <row r="29" spans="1:22" ht="15.95" customHeight="1" outlineLevel="1">
      <c r="A29" s="66"/>
      <c r="C29" s="16"/>
      <c r="D29" s="16"/>
      <c r="F29" s="10" t="s">
        <v>132</v>
      </c>
      <c r="G29" s="10"/>
      <c r="H29" s="10"/>
      <c r="J29" s="10"/>
      <c r="K29" s="10"/>
      <c r="L29" s="10"/>
      <c r="M29" s="69"/>
      <c r="N29" s="232"/>
      <c r="O29" s="22">
        <f>収支予算書!R31</f>
        <v>24592000</v>
      </c>
      <c r="P29" s="28"/>
      <c r="Q29" s="235"/>
      <c r="R29" s="22">
        <f>正味財産増減内訳表!AX31</f>
        <v>24192000</v>
      </c>
      <c r="S29" s="235"/>
      <c r="T29" s="237"/>
      <c r="U29" s="266">
        <f t="shared" si="0"/>
        <v>400000</v>
      </c>
      <c r="V29" s="234"/>
    </row>
    <row r="30" spans="1:22" ht="15.95" customHeight="1" outlineLevel="1">
      <c r="A30" s="66"/>
      <c r="C30" s="16"/>
      <c r="D30" s="16"/>
      <c r="F30" s="10" t="s">
        <v>161</v>
      </c>
      <c r="G30" s="10"/>
      <c r="H30" s="10"/>
      <c r="J30" s="10"/>
      <c r="K30" s="10"/>
      <c r="L30" s="10"/>
      <c r="M30" s="69"/>
      <c r="N30" s="232"/>
      <c r="O30" s="22">
        <f>収支予算書!R32</f>
        <v>6353046</v>
      </c>
      <c r="P30" s="28"/>
      <c r="Q30" s="235"/>
      <c r="R30" s="22">
        <v>9995387</v>
      </c>
      <c r="S30" s="235"/>
      <c r="T30" s="237"/>
      <c r="U30" s="266">
        <f t="shared" si="0"/>
        <v>-3642341</v>
      </c>
      <c r="V30" s="234"/>
    </row>
    <row r="31" spans="1:22" ht="15.95" hidden="1" customHeight="1" outlineLevel="1">
      <c r="A31" s="66"/>
      <c r="C31" s="16"/>
      <c r="D31" s="16"/>
      <c r="F31" t="s">
        <v>187</v>
      </c>
      <c r="G31" s="10"/>
      <c r="H31" s="10"/>
      <c r="J31" s="10"/>
      <c r="K31" s="10"/>
      <c r="L31" s="10"/>
      <c r="M31" s="69"/>
      <c r="N31" s="232"/>
      <c r="O31" s="22">
        <v>0</v>
      </c>
      <c r="P31" s="28"/>
      <c r="Q31" s="235"/>
      <c r="R31" s="22">
        <f>正味財産増減内訳表!$AX$33</f>
        <v>0</v>
      </c>
      <c r="S31" s="235"/>
      <c r="T31" s="237"/>
      <c r="U31" s="266">
        <f t="shared" si="0"/>
        <v>0</v>
      </c>
      <c r="V31" s="234"/>
    </row>
    <row r="32" spans="1:22" ht="15.75" customHeight="1">
      <c r="A32" s="66"/>
      <c r="C32" s="16"/>
      <c r="D32" s="16" t="s">
        <v>156</v>
      </c>
      <c r="E32" s="10" t="s">
        <v>149</v>
      </c>
      <c r="G32" s="12"/>
      <c r="H32" s="12"/>
      <c r="J32" s="12"/>
      <c r="K32" s="12"/>
      <c r="L32" s="12"/>
      <c r="M32" s="13"/>
      <c r="N32" s="232"/>
      <c r="O32" s="22">
        <f>O33</f>
        <v>286000</v>
      </c>
      <c r="P32" s="28"/>
      <c r="Q32" s="235"/>
      <c r="R32" s="22">
        <f>R33</f>
        <v>0</v>
      </c>
      <c r="S32" s="22"/>
      <c r="T32" s="237"/>
      <c r="U32" s="266">
        <f t="shared" si="0"/>
        <v>286000</v>
      </c>
      <c r="V32" s="28"/>
    </row>
    <row r="33" spans="1:22" ht="15.75" customHeight="1">
      <c r="A33" s="66"/>
      <c r="C33" s="16"/>
      <c r="D33" s="16"/>
      <c r="E33" s="10"/>
      <c r="F33" t="s">
        <v>188</v>
      </c>
      <c r="G33" s="12"/>
      <c r="H33" s="12"/>
      <c r="J33" s="12"/>
      <c r="K33" s="12"/>
      <c r="L33" s="12"/>
      <c r="M33" s="13"/>
      <c r="N33" s="232"/>
      <c r="O33" s="22">
        <f>収支予算書!$R$35</f>
        <v>286000</v>
      </c>
      <c r="P33" s="28"/>
      <c r="Q33" s="235"/>
      <c r="R33" s="22">
        <f>正味財産増減内訳表!$AX$35</f>
        <v>0</v>
      </c>
      <c r="S33" s="22"/>
      <c r="T33" s="237"/>
      <c r="U33" s="266">
        <f t="shared" si="0"/>
        <v>286000</v>
      </c>
      <c r="V33" s="28"/>
    </row>
    <row r="34" spans="1:22" ht="15.95" customHeight="1">
      <c r="A34" s="66"/>
      <c r="D34" s="16" t="s">
        <v>157</v>
      </c>
      <c r="E34" t="s">
        <v>150</v>
      </c>
      <c r="H34" s="12"/>
      <c r="J34" s="12"/>
      <c r="K34" s="12"/>
      <c r="L34" s="12"/>
      <c r="M34" s="13"/>
      <c r="N34" s="232"/>
      <c r="O34" s="22">
        <f>SUM(O35:O36)</f>
        <v>11402000</v>
      </c>
      <c r="P34" s="28"/>
      <c r="Q34" s="235"/>
      <c r="R34" s="22">
        <f>SUM(R35:R36)</f>
        <v>7730000</v>
      </c>
      <c r="S34" s="22"/>
      <c r="T34" s="237"/>
      <c r="U34" s="266">
        <f t="shared" si="0"/>
        <v>3672000</v>
      </c>
      <c r="V34" s="28"/>
    </row>
    <row r="35" spans="1:22" ht="15.95" customHeight="1" outlineLevel="1">
      <c r="A35" s="66"/>
      <c r="D35" s="16"/>
      <c r="F35" t="s">
        <v>189</v>
      </c>
      <c r="H35" s="12"/>
      <c r="J35" s="12"/>
      <c r="K35" s="12"/>
      <c r="L35" s="12"/>
      <c r="M35" s="13"/>
      <c r="N35" s="232"/>
      <c r="O35" s="22">
        <f>収支予算書!R37</f>
        <v>3530000</v>
      </c>
      <c r="P35" s="28"/>
      <c r="Q35" s="235"/>
      <c r="R35" s="22">
        <f>正味財産増減内訳表!$AX$37</f>
        <v>3700000</v>
      </c>
      <c r="S35" s="22"/>
      <c r="T35" s="237"/>
      <c r="U35" s="266">
        <f t="shared" si="0"/>
        <v>-170000</v>
      </c>
      <c r="V35" s="28"/>
    </row>
    <row r="36" spans="1:22" ht="15.95" customHeight="1" outlineLevel="1">
      <c r="A36" s="66"/>
      <c r="D36" s="16"/>
      <c r="F36" t="s">
        <v>295</v>
      </c>
      <c r="H36" s="12"/>
      <c r="J36" s="12"/>
      <c r="K36" s="12"/>
      <c r="L36" s="12"/>
      <c r="M36" s="13"/>
      <c r="N36" s="232"/>
      <c r="O36" s="22">
        <f>収支予算書!R38</f>
        <v>7872000</v>
      </c>
      <c r="P36" s="28"/>
      <c r="Q36" s="235"/>
      <c r="R36" s="22">
        <f>正味財産増減内訳表!$AX$39</f>
        <v>4030000</v>
      </c>
      <c r="S36" s="22"/>
      <c r="T36" s="237"/>
      <c r="U36" s="266">
        <f t="shared" si="0"/>
        <v>3842000</v>
      </c>
      <c r="V36" s="28"/>
    </row>
    <row r="37" spans="1:22" ht="15.95" customHeight="1">
      <c r="A37" s="66"/>
      <c r="D37" t="s">
        <v>158</v>
      </c>
      <c r="E37" t="s">
        <v>93</v>
      </c>
      <c r="H37" s="12"/>
      <c r="J37" s="12"/>
      <c r="K37" s="12"/>
      <c r="L37" s="12"/>
      <c r="M37" s="13"/>
      <c r="N37" s="232"/>
      <c r="O37" s="22">
        <f>SUM(O38:O39)</f>
        <v>0</v>
      </c>
      <c r="P37" s="28"/>
      <c r="Q37" s="235"/>
      <c r="R37" s="22">
        <f>SUM(R38:R39)</f>
        <v>227965</v>
      </c>
      <c r="S37" s="22"/>
      <c r="T37" s="237"/>
      <c r="U37" s="266">
        <f t="shared" si="0"/>
        <v>-227965</v>
      </c>
      <c r="V37" s="28"/>
    </row>
    <row r="38" spans="1:22" ht="15.95" customHeight="1" outlineLevel="1">
      <c r="A38" s="66"/>
      <c r="D38" s="16"/>
      <c r="F38" t="s">
        <v>81</v>
      </c>
      <c r="H38" s="12"/>
      <c r="J38" s="12"/>
      <c r="K38" s="12"/>
      <c r="L38" s="12"/>
      <c r="M38" s="13"/>
      <c r="N38" s="232"/>
      <c r="O38" s="22">
        <f>収支予算書!R40</f>
        <v>0</v>
      </c>
      <c r="P38" s="28"/>
      <c r="Q38" s="235"/>
      <c r="R38" s="22">
        <f>正味財産増減内訳表!$AX$43</f>
        <v>273</v>
      </c>
      <c r="S38" s="22"/>
      <c r="T38" s="237"/>
      <c r="U38" s="266">
        <f t="shared" si="0"/>
        <v>-273</v>
      </c>
      <c r="V38" s="28"/>
    </row>
    <row r="39" spans="1:22" ht="15.95" customHeight="1" outlineLevel="1">
      <c r="A39" s="66"/>
      <c r="D39" s="16"/>
      <c r="F39" t="s">
        <v>162</v>
      </c>
      <c r="H39" s="12"/>
      <c r="J39" s="12"/>
      <c r="K39" s="12"/>
      <c r="L39" s="12"/>
      <c r="M39" s="13"/>
      <c r="N39" s="232"/>
      <c r="O39" s="22">
        <f>収支予算書!R41</f>
        <v>0</v>
      </c>
      <c r="P39" s="28"/>
      <c r="Q39" s="235"/>
      <c r="R39" s="22">
        <f>正味財産増減内訳表!$AX$44</f>
        <v>227692</v>
      </c>
      <c r="S39" s="22"/>
      <c r="T39" s="237"/>
      <c r="U39" s="267">
        <f t="shared" si="0"/>
        <v>-227692</v>
      </c>
      <c r="V39" s="28"/>
    </row>
    <row r="40" spans="1:22" ht="15.95" customHeight="1">
      <c r="A40" s="74"/>
      <c r="B40" s="75"/>
      <c r="C40" s="75"/>
      <c r="D40" s="75" t="s">
        <v>44</v>
      </c>
      <c r="E40" s="75"/>
      <c r="F40" s="211"/>
      <c r="G40" s="211"/>
      <c r="H40" s="211"/>
      <c r="I40" s="211"/>
      <c r="J40" s="211"/>
      <c r="K40" s="211"/>
      <c r="L40" s="211"/>
      <c r="M40" s="212"/>
      <c r="N40" s="242"/>
      <c r="O40" s="30">
        <f>O8+O14+O16+O23+O32+O34+O37+O10</f>
        <v>330017502</v>
      </c>
      <c r="P40" s="31"/>
      <c r="Q40" s="244"/>
      <c r="R40" s="30">
        <f>R8+R14+R16+R23+R32+R34+R37+R10</f>
        <v>298330409</v>
      </c>
      <c r="S40" s="30"/>
      <c r="T40" s="247"/>
      <c r="U40" s="268">
        <f>O40-R40</f>
        <v>31687093</v>
      </c>
      <c r="V40" s="31"/>
    </row>
    <row r="41" spans="1:22" ht="15.95" customHeight="1">
      <c r="A41" s="213"/>
      <c r="B41" s="217"/>
      <c r="C41" s="270" t="s">
        <v>45</v>
      </c>
      <c r="D41" s="271" t="s">
        <v>46</v>
      </c>
      <c r="E41" s="214"/>
      <c r="F41" s="214"/>
      <c r="G41" s="214"/>
      <c r="H41" s="214"/>
      <c r="I41" s="214"/>
      <c r="J41" s="214"/>
      <c r="K41" s="214"/>
      <c r="L41" s="214"/>
      <c r="M41" s="272"/>
      <c r="N41" s="273"/>
      <c r="O41" s="42"/>
      <c r="P41" s="43"/>
      <c r="Q41" s="274"/>
      <c r="R41" s="42"/>
      <c r="S41" s="42"/>
      <c r="T41" s="275"/>
      <c r="U41" s="42"/>
      <c r="V41" s="43"/>
    </row>
    <row r="42" spans="1:22" ht="15.95" customHeight="1">
      <c r="A42" s="66"/>
      <c r="D42" t="s">
        <v>47</v>
      </c>
      <c r="E42" t="s">
        <v>48</v>
      </c>
      <c r="M42" s="11"/>
      <c r="N42" s="232"/>
      <c r="O42" s="22">
        <f>SUM(O43:O70)</f>
        <v>332399785</v>
      </c>
      <c r="P42" s="28"/>
      <c r="Q42" s="235"/>
      <c r="R42" s="22">
        <f>SUM(R43:R70)</f>
        <v>286412959</v>
      </c>
      <c r="S42" s="22"/>
      <c r="T42" s="237"/>
      <c r="U42" s="22">
        <f t="shared" si="0"/>
        <v>45986826</v>
      </c>
      <c r="V42" s="28"/>
    </row>
    <row r="43" spans="1:22" ht="15.95" customHeight="1" outlineLevel="1">
      <c r="A43" s="66"/>
      <c r="E43" s="80"/>
      <c r="F43" t="s">
        <v>191</v>
      </c>
      <c r="G43" s="80"/>
      <c r="H43" s="80"/>
      <c r="I43" s="80"/>
      <c r="J43" s="80"/>
      <c r="K43" s="80"/>
      <c r="L43" s="80"/>
      <c r="M43" s="79"/>
      <c r="N43" s="232"/>
      <c r="O43" s="22">
        <f>収支予算書!R45</f>
        <v>11369435</v>
      </c>
      <c r="P43" s="28"/>
      <c r="Q43" s="235"/>
      <c r="R43" s="22">
        <f>正味財産増減内訳表!$AX$48</f>
        <v>3236171</v>
      </c>
      <c r="S43" s="22"/>
      <c r="T43" s="237"/>
      <c r="U43" s="22">
        <f t="shared" si="0"/>
        <v>8133264</v>
      </c>
      <c r="V43" s="28"/>
    </row>
    <row r="44" spans="1:22" ht="15.95" customHeight="1" outlineLevel="1">
      <c r="A44" s="66"/>
      <c r="E44" s="80"/>
      <c r="F44" t="s">
        <v>462</v>
      </c>
      <c r="G44" s="80"/>
      <c r="H44" s="80"/>
      <c r="I44" s="80"/>
      <c r="J44" s="80"/>
      <c r="K44" s="80"/>
      <c r="L44" s="80"/>
      <c r="M44" s="79"/>
      <c r="N44" s="232"/>
      <c r="O44" s="22">
        <v>7259400</v>
      </c>
      <c r="P44" s="28"/>
      <c r="Q44" s="235"/>
      <c r="R44" s="22">
        <f>正味財産増減内訳表!$AX$49</f>
        <v>470913</v>
      </c>
      <c r="S44" s="22"/>
      <c r="T44" s="237"/>
      <c r="U44" s="22">
        <f t="shared" si="0"/>
        <v>6788487</v>
      </c>
      <c r="V44" s="28"/>
    </row>
    <row r="45" spans="1:22" ht="15.95" customHeight="1" outlineLevel="1">
      <c r="A45" s="66"/>
      <c r="E45" s="80"/>
      <c r="F45" t="s">
        <v>414</v>
      </c>
      <c r="G45" s="80"/>
      <c r="H45" s="80"/>
      <c r="I45" s="80"/>
      <c r="J45" s="80"/>
      <c r="K45" s="80"/>
      <c r="L45" s="80"/>
      <c r="M45" s="79"/>
      <c r="N45" s="232"/>
      <c r="O45" s="22">
        <v>0</v>
      </c>
      <c r="P45" s="28"/>
      <c r="Q45" s="235"/>
      <c r="R45" s="22">
        <f>正味財産増減内訳表!$AX$50</f>
        <v>0</v>
      </c>
      <c r="S45" s="22"/>
      <c r="T45" s="237"/>
      <c r="U45" s="22">
        <f t="shared" si="0"/>
        <v>0</v>
      </c>
      <c r="V45" s="28"/>
    </row>
    <row r="46" spans="1:22" ht="15.95" customHeight="1" outlineLevel="1">
      <c r="A46" s="66"/>
      <c r="F46" t="s">
        <v>137</v>
      </c>
      <c r="G46" s="10"/>
      <c r="H46" s="10"/>
      <c r="I46" s="10"/>
      <c r="J46" s="10"/>
      <c r="K46" s="10"/>
      <c r="L46" s="10"/>
      <c r="M46" s="69"/>
      <c r="N46" s="232"/>
      <c r="O46" s="22">
        <f>収支予算書!R47</f>
        <v>465960</v>
      </c>
      <c r="P46" s="28"/>
      <c r="Q46" s="235"/>
      <c r="R46" s="22">
        <f>正味財産増減内訳表!$AX$51</f>
        <v>447235</v>
      </c>
      <c r="S46" s="22"/>
      <c r="T46" s="237"/>
      <c r="U46" s="22">
        <f t="shared" si="0"/>
        <v>18725</v>
      </c>
      <c r="V46" s="28"/>
    </row>
    <row r="47" spans="1:22" ht="15.95" customHeight="1" outlineLevel="1">
      <c r="A47" s="66"/>
      <c r="F47" t="s">
        <v>75</v>
      </c>
      <c r="G47" s="10"/>
      <c r="H47" s="12"/>
      <c r="I47" s="12"/>
      <c r="J47" s="12"/>
      <c r="K47" s="12"/>
      <c r="L47" s="12"/>
      <c r="M47" s="13"/>
      <c r="N47" s="232"/>
      <c r="O47" s="22">
        <f>収支予算書!R48</f>
        <v>203600</v>
      </c>
      <c r="P47" s="28"/>
      <c r="Q47" s="235"/>
      <c r="R47" s="22">
        <f>正味財産増減内訳表!$AX$52</f>
        <v>6000</v>
      </c>
      <c r="S47" s="22"/>
      <c r="T47" s="237"/>
      <c r="U47" s="266">
        <f>O47-R47</f>
        <v>197600</v>
      </c>
      <c r="V47" s="28"/>
    </row>
    <row r="48" spans="1:22" ht="15.95" customHeight="1" outlineLevel="1">
      <c r="A48" s="66"/>
      <c r="F48" s="327" t="s">
        <v>49</v>
      </c>
      <c r="G48" s="325"/>
      <c r="H48" s="325"/>
      <c r="I48" s="325"/>
      <c r="J48" s="325"/>
      <c r="K48" s="325"/>
      <c r="L48" s="325"/>
      <c r="M48" s="326"/>
      <c r="N48" s="232"/>
      <c r="O48" s="22">
        <f>収支予算書!R49</f>
        <v>78582810</v>
      </c>
      <c r="P48" s="28"/>
      <c r="Q48" s="235"/>
      <c r="R48" s="22">
        <f>正味財産増減内訳表!$AX$53</f>
        <v>59764961</v>
      </c>
      <c r="S48" s="22"/>
      <c r="T48" s="237"/>
      <c r="U48" s="266">
        <f t="shared" ref="U48:U70" si="1">O48-R48</f>
        <v>18817849</v>
      </c>
      <c r="V48" s="28"/>
    </row>
    <row r="49" spans="1:22" ht="15.95" customHeight="1" outlineLevel="1">
      <c r="A49" s="66"/>
      <c r="F49" t="s">
        <v>53</v>
      </c>
      <c r="G49" s="10"/>
      <c r="H49" s="12"/>
      <c r="I49" s="12"/>
      <c r="J49" s="12"/>
      <c r="K49" s="12"/>
      <c r="L49" s="12"/>
      <c r="M49" s="13"/>
      <c r="N49" s="232"/>
      <c r="O49" s="22">
        <f>収支予算書!R50</f>
        <v>5614598</v>
      </c>
      <c r="P49" s="28"/>
      <c r="Q49" s="235"/>
      <c r="R49" s="22">
        <f>正味財産増減内訳表!$AX$54</f>
        <v>4311383</v>
      </c>
      <c r="S49" s="22"/>
      <c r="T49" s="237"/>
      <c r="U49" s="266">
        <f t="shared" si="1"/>
        <v>1303215</v>
      </c>
      <c r="V49" s="28"/>
    </row>
    <row r="50" spans="1:22" ht="15.95" customHeight="1" outlineLevel="1">
      <c r="A50" s="66"/>
      <c r="F50" t="s">
        <v>97</v>
      </c>
      <c r="G50" s="10"/>
      <c r="H50" s="10"/>
      <c r="I50" s="10"/>
      <c r="J50" s="10"/>
      <c r="K50" s="10"/>
      <c r="L50" s="10"/>
      <c r="M50" s="10"/>
      <c r="N50" s="232"/>
      <c r="O50" s="22">
        <f>収支予算書!R51</f>
        <v>24261110</v>
      </c>
      <c r="P50" s="28"/>
      <c r="Q50" s="235"/>
      <c r="R50" s="22">
        <f>正味財産増減内訳表!$AX$55</f>
        <v>22273722</v>
      </c>
      <c r="S50" s="22"/>
      <c r="T50" s="237"/>
      <c r="U50" s="266">
        <f t="shared" si="1"/>
        <v>1987388</v>
      </c>
      <c r="V50" s="28"/>
    </row>
    <row r="51" spans="1:22" ht="15.95" customHeight="1" outlineLevel="1">
      <c r="A51" s="66"/>
      <c r="F51" t="s">
        <v>166</v>
      </c>
      <c r="M51" s="11"/>
      <c r="N51" s="232"/>
      <c r="O51" s="22">
        <f>収支予算書!R52</f>
        <v>100000</v>
      </c>
      <c r="P51" s="28"/>
      <c r="Q51" s="235"/>
      <c r="R51" s="22">
        <f>正味財産増減内訳表!$AX$56</f>
        <v>0</v>
      </c>
      <c r="S51" s="22"/>
      <c r="T51" s="237"/>
      <c r="U51" s="266">
        <f t="shared" si="1"/>
        <v>100000</v>
      </c>
      <c r="V51" s="28"/>
    </row>
    <row r="52" spans="1:22" ht="15.95" customHeight="1" outlineLevel="1">
      <c r="A52" s="66"/>
      <c r="F52" t="s">
        <v>52</v>
      </c>
      <c r="N52" s="232"/>
      <c r="O52" s="22">
        <f>収支予算書!R53</f>
        <v>1949352</v>
      </c>
      <c r="P52" s="28"/>
      <c r="Q52" s="235"/>
      <c r="R52" s="22">
        <f>正味財産増減内訳表!$AX$57</f>
        <v>4066953</v>
      </c>
      <c r="S52" s="22"/>
      <c r="T52" s="237"/>
      <c r="U52" s="266">
        <f t="shared" si="1"/>
        <v>-2117601</v>
      </c>
      <c r="V52" s="28"/>
    </row>
    <row r="53" spans="1:22" ht="15.95" customHeight="1" outlineLevel="1">
      <c r="A53" s="66"/>
      <c r="F53" t="s">
        <v>76</v>
      </c>
      <c r="N53" s="232"/>
      <c r="O53" s="22">
        <f>収支予算書!R54</f>
        <v>846000</v>
      </c>
      <c r="P53" s="28"/>
      <c r="Q53" s="235"/>
      <c r="R53" s="22">
        <f>正味財産増減内訳表!$AX$58</f>
        <v>1384500</v>
      </c>
      <c r="S53" s="22"/>
      <c r="T53" s="237"/>
      <c r="U53" s="266">
        <f t="shared" si="1"/>
        <v>-538500</v>
      </c>
      <c r="V53" s="28"/>
    </row>
    <row r="54" spans="1:22" ht="15.95" customHeight="1" outlineLevel="1">
      <c r="A54" s="66"/>
      <c r="F54" t="s">
        <v>54</v>
      </c>
      <c r="N54" s="232"/>
      <c r="O54" s="22">
        <f>収支予算書!R55</f>
        <v>2879000</v>
      </c>
      <c r="P54" s="28"/>
      <c r="Q54" s="235"/>
      <c r="R54" s="22">
        <f>正味財産増減内訳表!$AX$59</f>
        <v>2035330</v>
      </c>
      <c r="S54" s="22"/>
      <c r="T54" s="237"/>
      <c r="U54" s="266">
        <f t="shared" si="1"/>
        <v>843670</v>
      </c>
      <c r="V54" s="28"/>
    </row>
    <row r="55" spans="1:22" ht="15.95" customHeight="1" outlineLevel="1">
      <c r="A55" s="66"/>
      <c r="F55" t="s">
        <v>77</v>
      </c>
      <c r="N55" s="232"/>
      <c r="O55" s="22">
        <f>収支予算書!R56</f>
        <v>446000</v>
      </c>
      <c r="P55" s="28"/>
      <c r="Q55" s="235"/>
      <c r="R55" s="22">
        <f>正味財産増減内訳表!$AX$60</f>
        <v>161260</v>
      </c>
      <c r="S55" s="22"/>
      <c r="T55" s="237"/>
      <c r="U55" s="266">
        <f t="shared" si="1"/>
        <v>284740</v>
      </c>
      <c r="V55" s="28"/>
    </row>
    <row r="56" spans="1:22" ht="15.95" customHeight="1" outlineLevel="1">
      <c r="A56" s="66"/>
      <c r="F56" t="s">
        <v>165</v>
      </c>
      <c r="N56" s="232"/>
      <c r="O56" s="22">
        <f>収支予算書!R57</f>
        <v>1034000</v>
      </c>
      <c r="P56" s="28"/>
      <c r="Q56" s="235"/>
      <c r="R56" s="22">
        <f>正味財産増減内訳表!$AX$61</f>
        <v>1131209</v>
      </c>
      <c r="S56" s="22"/>
      <c r="T56" s="237"/>
      <c r="U56" s="266">
        <f t="shared" si="1"/>
        <v>-97209</v>
      </c>
      <c r="V56" s="28"/>
    </row>
    <row r="57" spans="1:22" ht="15.95" customHeight="1" outlineLevel="1">
      <c r="A57" s="66"/>
      <c r="F57" t="s">
        <v>78</v>
      </c>
      <c r="N57" s="232"/>
      <c r="O57" s="22">
        <f>収支予算書!R58</f>
        <v>8700420</v>
      </c>
      <c r="P57" s="28"/>
      <c r="Q57" s="235"/>
      <c r="R57" s="22">
        <f>正味財産増減内訳表!$AX$62</f>
        <v>6609224</v>
      </c>
      <c r="S57" s="22"/>
      <c r="T57" s="237"/>
      <c r="U57" s="266">
        <f t="shared" si="1"/>
        <v>2091196</v>
      </c>
      <c r="V57" s="28"/>
    </row>
    <row r="58" spans="1:22" ht="15.95" customHeight="1" outlineLevel="1">
      <c r="A58" s="66"/>
      <c r="F58" t="s">
        <v>79</v>
      </c>
      <c r="N58" s="232"/>
      <c r="O58" s="22">
        <f>収支予算書!R59</f>
        <v>573000</v>
      </c>
      <c r="P58" s="28"/>
      <c r="Q58" s="235"/>
      <c r="R58" s="22">
        <f>正味財産増減内訳表!$AX$63</f>
        <v>591171</v>
      </c>
      <c r="S58" s="22"/>
      <c r="T58" s="237"/>
      <c r="U58" s="266">
        <f t="shared" si="1"/>
        <v>-18171</v>
      </c>
      <c r="V58" s="28"/>
    </row>
    <row r="59" spans="1:22" ht="15.95" customHeight="1" outlineLevel="1">
      <c r="A59" s="66"/>
      <c r="F59" t="s">
        <v>163</v>
      </c>
      <c r="N59" s="232"/>
      <c r="O59" s="22">
        <f>収支予算書!R63</f>
        <v>100000</v>
      </c>
      <c r="P59" s="28"/>
      <c r="Q59" s="235"/>
      <c r="R59" s="22">
        <f>正味財産増減内訳表!AX67</f>
        <v>1866100</v>
      </c>
      <c r="S59" s="22"/>
      <c r="T59" s="237"/>
      <c r="U59" s="266">
        <f>O59-R59</f>
        <v>-1766100</v>
      </c>
      <c r="V59" s="28"/>
    </row>
    <row r="60" spans="1:22" ht="15.95" customHeight="1" outlineLevel="1">
      <c r="A60" s="66"/>
      <c r="F60" t="s">
        <v>164</v>
      </c>
      <c r="N60" s="232"/>
      <c r="O60" s="22">
        <f>収支予算書!R64</f>
        <v>3710000</v>
      </c>
      <c r="P60" s="28"/>
      <c r="Q60" s="235"/>
      <c r="R60" s="22">
        <f>正味財産増減内訳表!AX68</f>
        <v>3359800</v>
      </c>
      <c r="S60" s="22"/>
      <c r="T60" s="237"/>
      <c r="U60" s="266">
        <f>O60-R60</f>
        <v>350200</v>
      </c>
      <c r="V60" s="28"/>
    </row>
    <row r="61" spans="1:22" ht="15.95" customHeight="1" outlineLevel="1">
      <c r="A61" s="66"/>
      <c r="F61" t="s">
        <v>192</v>
      </c>
      <c r="N61" s="232"/>
      <c r="O61" s="22">
        <f>収支予算書!R60</f>
        <v>13854000</v>
      </c>
      <c r="P61" s="28"/>
      <c r="Q61" s="235"/>
      <c r="R61" s="22">
        <f>正味財産増減内訳表!AX64</f>
        <v>14632165</v>
      </c>
      <c r="S61" s="22"/>
      <c r="T61" s="237"/>
      <c r="U61" s="266">
        <f t="shared" si="1"/>
        <v>-778165</v>
      </c>
      <c r="V61" s="28"/>
    </row>
    <row r="62" spans="1:22" ht="15.95" customHeight="1" outlineLevel="1">
      <c r="A62" s="66"/>
      <c r="E62" s="78"/>
      <c r="F62" t="s">
        <v>80</v>
      </c>
      <c r="N62" s="232"/>
      <c r="O62" s="22">
        <f>収支予算書!R61</f>
        <v>10000</v>
      </c>
      <c r="P62" s="28"/>
      <c r="Q62" s="235"/>
      <c r="R62" s="22">
        <f>正味財産増減内訳表!AX65</f>
        <v>0</v>
      </c>
      <c r="S62" s="22"/>
      <c r="T62" s="237"/>
      <c r="U62" s="266">
        <f t="shared" si="1"/>
        <v>10000</v>
      </c>
      <c r="V62" s="28"/>
    </row>
    <row r="63" spans="1:22" ht="15.95" customHeight="1" outlineLevel="1">
      <c r="A63" s="66"/>
      <c r="F63" t="s">
        <v>129</v>
      </c>
      <c r="N63" s="232"/>
      <c r="O63" s="22">
        <f>収支予算書!R62</f>
        <v>2556600</v>
      </c>
      <c r="P63" s="28"/>
      <c r="Q63" s="235"/>
      <c r="R63" s="22">
        <f>正味財産増減内訳表!AX66</f>
        <v>3272000</v>
      </c>
      <c r="S63" s="22"/>
      <c r="T63" s="237"/>
      <c r="U63" s="266">
        <f t="shared" si="1"/>
        <v>-715400</v>
      </c>
      <c r="V63" s="28"/>
    </row>
    <row r="64" spans="1:22" ht="15.95" customHeight="1" outlineLevel="1">
      <c r="A64" s="66"/>
      <c r="F64" t="s">
        <v>130</v>
      </c>
      <c r="G64" s="10"/>
      <c r="H64" s="70"/>
      <c r="I64" s="70"/>
      <c r="J64" s="70"/>
      <c r="K64" s="70"/>
      <c r="L64" s="70"/>
      <c r="M64" s="71"/>
      <c r="N64" s="232"/>
      <c r="O64" s="22">
        <f>収支予算書!R65</f>
        <v>139588000</v>
      </c>
      <c r="P64" s="28"/>
      <c r="Q64" s="235"/>
      <c r="R64" s="22">
        <f>正味財産増減内訳表!AX69</f>
        <v>130177012</v>
      </c>
      <c r="S64" s="22"/>
      <c r="T64" s="237"/>
      <c r="U64" s="266">
        <f t="shared" si="1"/>
        <v>9410988</v>
      </c>
      <c r="V64" s="28"/>
    </row>
    <row r="65" spans="1:23" ht="15.95" customHeight="1" outlineLevel="1">
      <c r="A65" s="66"/>
      <c r="F65" t="s">
        <v>490</v>
      </c>
      <c r="G65" s="10"/>
      <c r="H65" s="70"/>
      <c r="I65" s="70"/>
      <c r="J65" s="70"/>
      <c r="K65" s="70"/>
      <c r="L65" s="70"/>
      <c r="M65" s="71"/>
      <c r="N65" s="232"/>
      <c r="O65" s="22">
        <v>0</v>
      </c>
      <c r="P65" s="28"/>
      <c r="Q65" s="235"/>
      <c r="R65" s="22">
        <v>240000</v>
      </c>
      <c r="S65" s="22"/>
      <c r="T65" s="237"/>
      <c r="U65" s="266">
        <f t="shared" si="1"/>
        <v>-240000</v>
      </c>
      <c r="V65" s="28"/>
    </row>
    <row r="66" spans="1:23" ht="15.95" customHeight="1" outlineLevel="1">
      <c r="A66" s="66"/>
      <c r="F66" t="s">
        <v>193</v>
      </c>
      <c r="G66" s="10"/>
      <c r="H66" s="12"/>
      <c r="I66" s="12"/>
      <c r="J66" s="12"/>
      <c r="K66" s="12"/>
      <c r="L66" s="12"/>
      <c r="M66" s="13"/>
      <c r="N66" s="232"/>
      <c r="O66" s="22">
        <f>収支予算書!R66</f>
        <v>20212000</v>
      </c>
      <c r="P66" s="28"/>
      <c r="Q66" s="235"/>
      <c r="R66" s="22">
        <f>正味財産増減内訳表!AX71</f>
        <v>22260955</v>
      </c>
      <c r="S66" s="22"/>
      <c r="T66" s="237"/>
      <c r="U66" s="266">
        <f t="shared" si="1"/>
        <v>-2048955</v>
      </c>
      <c r="V66" s="28"/>
    </row>
    <row r="67" spans="1:23" ht="15.95" customHeight="1" outlineLevel="1">
      <c r="A67" s="66"/>
      <c r="F67" t="s">
        <v>194</v>
      </c>
      <c r="G67" s="10"/>
      <c r="H67" s="12"/>
      <c r="I67" s="12"/>
      <c r="J67" s="12"/>
      <c r="K67" s="12"/>
      <c r="L67" s="12"/>
      <c r="M67" s="13"/>
      <c r="N67" s="232"/>
      <c r="O67" s="22">
        <f>収支予算書!R67</f>
        <v>550000</v>
      </c>
      <c r="P67" s="28"/>
      <c r="Q67" s="235"/>
      <c r="R67" s="22">
        <f>正味財産増減内訳表!AX72</f>
        <v>33700</v>
      </c>
      <c r="S67" s="22"/>
      <c r="T67" s="237"/>
      <c r="U67" s="266">
        <f t="shared" si="1"/>
        <v>516300</v>
      </c>
      <c r="V67" s="28"/>
    </row>
    <row r="68" spans="1:23" ht="15.95" customHeight="1" outlineLevel="1">
      <c r="A68" s="66"/>
      <c r="F68" t="s">
        <v>195</v>
      </c>
      <c r="G68" s="10"/>
      <c r="M68" s="11"/>
      <c r="N68" s="232"/>
      <c r="O68" s="22">
        <f>収支予算書!R68</f>
        <v>7200000</v>
      </c>
      <c r="P68" s="28"/>
      <c r="Q68" s="235"/>
      <c r="R68" s="22">
        <f>正味財産増減内訳表!AX73</f>
        <v>4030000</v>
      </c>
      <c r="S68" s="22"/>
      <c r="T68" s="237"/>
      <c r="U68" s="266">
        <f t="shared" si="1"/>
        <v>3170000</v>
      </c>
      <c r="V68" s="28"/>
    </row>
    <row r="69" spans="1:23" ht="15.95" customHeight="1" outlineLevel="1">
      <c r="A69" s="66"/>
      <c r="F69" t="s">
        <v>196</v>
      </c>
      <c r="N69" s="232"/>
      <c r="O69" s="22">
        <f>収支予算書!R69</f>
        <v>265000</v>
      </c>
      <c r="P69" s="28"/>
      <c r="Q69" s="235"/>
      <c r="R69" s="22">
        <f>正味財産増減内訳表!AX74</f>
        <v>0</v>
      </c>
      <c r="S69" s="22"/>
      <c r="T69" s="237"/>
      <c r="U69" s="266">
        <f t="shared" si="1"/>
        <v>265000</v>
      </c>
      <c r="V69" s="28"/>
    </row>
    <row r="70" spans="1:23" ht="15.95" customHeight="1" outlineLevel="1">
      <c r="A70" s="66"/>
      <c r="F70" t="s">
        <v>197</v>
      </c>
      <c r="G70" s="10"/>
      <c r="H70" s="12"/>
      <c r="I70" s="12"/>
      <c r="J70" s="12"/>
      <c r="K70" s="12"/>
      <c r="L70" s="12"/>
      <c r="M70" s="13"/>
      <c r="N70" s="232"/>
      <c r="O70" s="22">
        <f>収支予算書!R70</f>
        <v>69500</v>
      </c>
      <c r="P70" s="28"/>
      <c r="Q70" s="235"/>
      <c r="R70" s="22">
        <f>正味財産増減内訳表!AX75</f>
        <v>51195</v>
      </c>
      <c r="S70" s="22"/>
      <c r="T70" s="237"/>
      <c r="U70" s="266">
        <f t="shared" si="1"/>
        <v>18305</v>
      </c>
      <c r="V70" s="28"/>
    </row>
    <row r="71" spans="1:23" ht="15.95" customHeight="1">
      <c r="A71" s="66"/>
      <c r="D71" t="s">
        <v>50</v>
      </c>
      <c r="E71" t="s">
        <v>51</v>
      </c>
      <c r="F71" s="12"/>
      <c r="G71" s="12"/>
      <c r="H71" s="12"/>
      <c r="I71" s="12"/>
      <c r="J71" s="12"/>
      <c r="K71" s="12"/>
      <c r="L71" s="12"/>
      <c r="M71" s="13"/>
      <c r="N71" s="232"/>
      <c r="O71" s="22">
        <f>SUM(O72:O91)</f>
        <v>6769052</v>
      </c>
      <c r="P71" s="28"/>
      <c r="Q71" s="235"/>
      <c r="R71" s="22">
        <f>SUM(R72:R91)</f>
        <v>15248641</v>
      </c>
      <c r="S71" s="22"/>
      <c r="T71" s="237"/>
      <c r="U71" s="266">
        <f>O71-R71</f>
        <v>-8479589</v>
      </c>
      <c r="V71" s="28"/>
    </row>
    <row r="72" spans="1:23" ht="15.95" customHeight="1" outlineLevel="1">
      <c r="A72" s="66"/>
      <c r="E72" s="10"/>
      <c r="F72" t="s">
        <v>191</v>
      </c>
      <c r="G72" s="12"/>
      <c r="H72" s="12"/>
      <c r="I72" s="12"/>
      <c r="J72" s="12"/>
      <c r="K72" s="12"/>
      <c r="L72" s="12"/>
      <c r="M72" s="13"/>
      <c r="N72" s="232"/>
      <c r="O72" s="22">
        <f>収支予算書!R72</f>
        <v>702525</v>
      </c>
      <c r="P72" s="28"/>
      <c r="Q72" s="235"/>
      <c r="R72" s="22">
        <f>正味財産増減内訳表!AX77</f>
        <v>5612526</v>
      </c>
      <c r="S72" s="22"/>
      <c r="T72" s="237"/>
      <c r="U72" s="266">
        <f>O72-R72</f>
        <v>-4910001</v>
      </c>
      <c r="V72" s="28"/>
      <c r="W72" s="2"/>
    </row>
    <row r="73" spans="1:23" ht="15.95" customHeight="1" outlineLevel="1">
      <c r="A73" s="66"/>
      <c r="E73" s="10"/>
      <c r="F73" t="s">
        <v>462</v>
      </c>
      <c r="G73" s="12"/>
      <c r="H73" s="12"/>
      <c r="I73" s="12"/>
      <c r="J73" s="12"/>
      <c r="K73" s="12"/>
      <c r="L73" s="12"/>
      <c r="M73" s="13"/>
      <c r="N73" s="232"/>
      <c r="O73" s="22">
        <v>588600</v>
      </c>
      <c r="P73" s="28"/>
      <c r="Q73" s="235"/>
      <c r="R73" s="22">
        <f>正味財産増減内訳表!AX78</f>
        <v>5716269</v>
      </c>
      <c r="S73" s="22"/>
      <c r="T73" s="237"/>
      <c r="U73" s="266">
        <f>O73-R73</f>
        <v>-5127669</v>
      </c>
      <c r="V73" s="28"/>
      <c r="W73" s="2"/>
    </row>
    <row r="74" spans="1:23" ht="15.95" customHeight="1" outlineLevel="1">
      <c r="A74" s="66"/>
      <c r="E74" s="10"/>
      <c r="F74" t="s">
        <v>419</v>
      </c>
      <c r="G74" s="12"/>
      <c r="H74" s="12"/>
      <c r="I74" s="12"/>
      <c r="J74" s="12"/>
      <c r="K74" s="12"/>
      <c r="L74" s="12"/>
      <c r="M74" s="13"/>
      <c r="N74" s="232"/>
      <c r="O74" s="22">
        <f>収支予算書!R74</f>
        <v>100000</v>
      </c>
      <c r="P74" s="28"/>
      <c r="Q74" s="235"/>
      <c r="R74" s="22">
        <f>正味財産増減内訳表!AX79</f>
        <v>53174</v>
      </c>
      <c r="S74" s="22"/>
      <c r="T74" s="237"/>
      <c r="U74" s="266">
        <f>O74-R74</f>
        <v>46826</v>
      </c>
      <c r="V74" s="28"/>
      <c r="W74" s="2"/>
    </row>
    <row r="75" spans="1:23" ht="15.95" customHeight="1" outlineLevel="1">
      <c r="A75" s="66"/>
      <c r="F75" t="s">
        <v>137</v>
      </c>
      <c r="H75" s="12"/>
      <c r="I75" s="12"/>
      <c r="J75" s="12"/>
      <c r="K75" s="12"/>
      <c r="L75" s="12"/>
      <c r="M75" s="13"/>
      <c r="N75" s="232"/>
      <c r="O75" s="22">
        <f>収支予算書!R75</f>
        <v>100000</v>
      </c>
      <c r="P75" s="28"/>
      <c r="Q75" s="235"/>
      <c r="R75" s="22">
        <f>正味財産増減内訳表!AX80</f>
        <v>8860</v>
      </c>
      <c r="S75" s="22"/>
      <c r="T75" s="237"/>
      <c r="U75" s="266">
        <f t="shared" ref="U75:U97" si="2">O75-R75</f>
        <v>91140</v>
      </c>
      <c r="V75" s="28"/>
      <c r="W75" s="2"/>
    </row>
    <row r="76" spans="1:23" ht="15.95" customHeight="1" outlineLevel="1">
      <c r="A76" s="66"/>
      <c r="F76" t="s">
        <v>75</v>
      </c>
      <c r="H76" s="12"/>
      <c r="I76" s="12"/>
      <c r="J76" s="12"/>
      <c r="K76" s="12"/>
      <c r="L76" s="12"/>
      <c r="M76" s="13"/>
      <c r="N76" s="232"/>
      <c r="O76" s="22">
        <f>収支予算書!R76</f>
        <v>81000</v>
      </c>
      <c r="P76" s="28"/>
      <c r="Q76" s="235"/>
      <c r="R76" s="22">
        <f>正味財産増減内訳表!AX81</f>
        <v>47352</v>
      </c>
      <c r="S76" s="22"/>
      <c r="T76" s="237"/>
      <c r="U76" s="266">
        <f t="shared" si="2"/>
        <v>33648</v>
      </c>
      <c r="V76" s="28"/>
    </row>
    <row r="77" spans="1:23" ht="15.95" customHeight="1" outlineLevel="1">
      <c r="A77" s="66"/>
      <c r="F77" t="s">
        <v>49</v>
      </c>
      <c r="H77" s="12"/>
      <c r="I77" s="12"/>
      <c r="J77" s="12"/>
      <c r="K77" s="12"/>
      <c r="L77" s="12"/>
      <c r="M77" s="13"/>
      <c r="N77" s="232"/>
      <c r="O77" s="22">
        <f>収支予算書!R77</f>
        <v>459000</v>
      </c>
      <c r="P77" s="28"/>
      <c r="Q77" s="235"/>
      <c r="R77" s="22">
        <f>正味財産増減内訳表!AX82</f>
        <v>331020</v>
      </c>
      <c r="S77" s="22"/>
      <c r="T77" s="237"/>
      <c r="U77" s="266">
        <f t="shared" si="2"/>
        <v>127980</v>
      </c>
      <c r="V77" s="28"/>
    </row>
    <row r="78" spans="1:23" ht="15.95" customHeight="1" outlineLevel="1">
      <c r="A78" s="66"/>
      <c r="F78" t="s">
        <v>53</v>
      </c>
      <c r="H78" s="12"/>
      <c r="I78" s="12"/>
      <c r="J78" s="12"/>
      <c r="K78" s="12"/>
      <c r="L78" s="12"/>
      <c r="M78" s="13"/>
      <c r="N78" s="232"/>
      <c r="O78" s="22">
        <f>収支予算書!R78</f>
        <v>200000</v>
      </c>
      <c r="P78" s="28"/>
      <c r="Q78" s="235"/>
      <c r="R78" s="22">
        <f>正味財産増減内訳表!AX83</f>
        <v>17934</v>
      </c>
      <c r="S78" s="22"/>
      <c r="T78" s="237"/>
      <c r="U78" s="266">
        <f t="shared" si="2"/>
        <v>182066</v>
      </c>
      <c r="V78" s="28"/>
    </row>
    <row r="79" spans="1:23" ht="15.95" customHeight="1" outlineLevel="1">
      <c r="A79" s="66"/>
      <c r="F79" t="s">
        <v>166</v>
      </c>
      <c r="H79" s="12"/>
      <c r="I79" s="12"/>
      <c r="J79" s="12"/>
      <c r="K79" s="12"/>
      <c r="L79" s="12"/>
      <c r="M79" s="13"/>
      <c r="N79" s="232"/>
      <c r="O79" s="22">
        <f>収支予算書!R80</f>
        <v>369600</v>
      </c>
      <c r="P79" s="28"/>
      <c r="Q79" s="235"/>
      <c r="R79" s="22">
        <v>0</v>
      </c>
      <c r="S79" s="22"/>
      <c r="T79" s="237"/>
      <c r="U79" s="266">
        <f t="shared" si="2"/>
        <v>369600</v>
      </c>
      <c r="V79" s="28"/>
      <c r="W79" s="2"/>
    </row>
    <row r="80" spans="1:23" ht="15.95" customHeight="1" outlineLevel="1">
      <c r="A80" s="66"/>
      <c r="F80" t="s">
        <v>97</v>
      </c>
      <c r="G80" s="12"/>
      <c r="H80" s="12"/>
      <c r="I80" s="12"/>
      <c r="J80" s="12"/>
      <c r="K80" s="12"/>
      <c r="L80" s="12"/>
      <c r="M80" s="13"/>
      <c r="N80" s="232"/>
      <c r="O80" s="22">
        <f>収支予算書!R79</f>
        <v>166327</v>
      </c>
      <c r="P80" s="28"/>
      <c r="Q80" s="235"/>
      <c r="R80" s="22">
        <f>正味財産増減内訳表!AR84</f>
        <v>209883</v>
      </c>
      <c r="S80" s="22"/>
      <c r="T80" s="237"/>
      <c r="U80" s="266">
        <f>O80-R80</f>
        <v>-43556</v>
      </c>
      <c r="V80" s="28"/>
    </row>
    <row r="81" spans="1:26" ht="15.95" customHeight="1" outlineLevel="1">
      <c r="A81" s="66"/>
      <c r="F81" t="s">
        <v>443</v>
      </c>
      <c r="H81" s="12"/>
      <c r="I81" s="12"/>
      <c r="J81" s="12"/>
      <c r="K81" s="12"/>
      <c r="L81" s="12"/>
      <c r="M81" s="13"/>
      <c r="N81" s="232"/>
      <c r="O81" s="22">
        <f>収支予算書!R81</f>
        <v>130000</v>
      </c>
      <c r="P81" s="28"/>
      <c r="Q81" s="235"/>
      <c r="R81" s="22">
        <f>正味財産増減内訳表!AX85</f>
        <v>217701</v>
      </c>
      <c r="S81" s="22"/>
      <c r="T81" s="237"/>
      <c r="U81" s="266">
        <f t="shared" si="2"/>
        <v>-87701</v>
      </c>
      <c r="V81" s="28"/>
      <c r="W81" s="2"/>
    </row>
    <row r="82" spans="1:26" ht="15.95" hidden="1" customHeight="1" outlineLevel="1">
      <c r="A82" s="66"/>
      <c r="F82" t="s">
        <v>76</v>
      </c>
      <c r="H82" s="12"/>
      <c r="I82" s="12"/>
      <c r="J82" s="12"/>
      <c r="K82" s="12"/>
      <c r="L82" s="12"/>
      <c r="M82" s="13"/>
      <c r="N82" s="232"/>
      <c r="O82" s="22">
        <f>収支予算書!R82</f>
        <v>100000</v>
      </c>
      <c r="P82" s="28"/>
      <c r="Q82" s="235"/>
      <c r="R82" s="22">
        <f>正味財産増減内訳表!AX86</f>
        <v>0</v>
      </c>
      <c r="S82" s="22"/>
      <c r="T82" s="237"/>
      <c r="U82" s="266">
        <f t="shared" si="2"/>
        <v>100000</v>
      </c>
      <c r="V82" s="28"/>
    </row>
    <row r="83" spans="1:26" ht="15.95" customHeight="1" outlineLevel="1">
      <c r="A83" s="66"/>
      <c r="F83" t="s">
        <v>54</v>
      </c>
      <c r="H83" s="12"/>
      <c r="I83" s="12"/>
      <c r="J83" s="12"/>
      <c r="K83" s="12"/>
      <c r="L83" s="12"/>
      <c r="M83" s="13"/>
      <c r="N83" s="232"/>
      <c r="O83" s="22">
        <f>収支予算書!R83</f>
        <v>600000</v>
      </c>
      <c r="P83" s="28"/>
      <c r="Q83" s="235"/>
      <c r="R83" s="22">
        <f>正味財産増減内訳表!AX87</f>
        <v>141900</v>
      </c>
      <c r="S83" s="22"/>
      <c r="T83" s="237"/>
      <c r="U83" s="266">
        <f t="shared" si="2"/>
        <v>458100</v>
      </c>
      <c r="V83" s="28"/>
    </row>
    <row r="84" spans="1:26" ht="15.95" customHeight="1" outlineLevel="1">
      <c r="A84" s="66"/>
      <c r="F84" t="s">
        <v>77</v>
      </c>
      <c r="H84" s="12"/>
      <c r="I84" s="12"/>
      <c r="J84" s="12"/>
      <c r="K84" s="12"/>
      <c r="L84" s="12"/>
      <c r="M84" s="13"/>
      <c r="N84" s="232"/>
      <c r="O84" s="22">
        <f>収支予算書!R84</f>
        <v>150000</v>
      </c>
      <c r="P84" s="28"/>
      <c r="Q84" s="235"/>
      <c r="R84" s="22">
        <f>正味財産増減内訳表!AX88</f>
        <v>0</v>
      </c>
      <c r="S84" s="22"/>
      <c r="T84" s="237"/>
      <c r="U84" s="266">
        <f t="shared" si="2"/>
        <v>150000</v>
      </c>
      <c r="V84" s="28"/>
    </row>
    <row r="85" spans="1:26" ht="15.95" customHeight="1" outlineLevel="1">
      <c r="A85" s="66"/>
      <c r="F85" t="s">
        <v>78</v>
      </c>
      <c r="H85" s="12"/>
      <c r="I85" s="12"/>
      <c r="J85" s="12"/>
      <c r="K85" s="12"/>
      <c r="L85" s="12"/>
      <c r="M85" s="13"/>
      <c r="N85" s="232"/>
      <c r="O85" s="22">
        <f>収支予算書!R85</f>
        <v>1716000</v>
      </c>
      <c r="P85" s="28"/>
      <c r="Q85" s="235"/>
      <c r="R85" s="22">
        <f>正味財産増減内訳表!AX89</f>
        <v>1818375</v>
      </c>
      <c r="S85" s="22"/>
      <c r="T85" s="237"/>
      <c r="U85" s="266">
        <f t="shared" si="2"/>
        <v>-102375</v>
      </c>
      <c r="V85" s="28"/>
    </row>
    <row r="86" spans="1:26" ht="15.95" customHeight="1" outlineLevel="1">
      <c r="A86" s="66"/>
      <c r="F86" t="s">
        <v>79</v>
      </c>
      <c r="H86" s="12"/>
      <c r="I86" s="12"/>
      <c r="J86" s="12"/>
      <c r="K86" s="12"/>
      <c r="L86" s="12"/>
      <c r="M86" s="13"/>
      <c r="N86" s="232"/>
      <c r="O86" s="22">
        <f>収支予算書!R86</f>
        <v>161000</v>
      </c>
      <c r="P86" s="28"/>
      <c r="Q86" s="235"/>
      <c r="R86" s="22">
        <f>正味財産増減内訳表!AX90</f>
        <v>36180</v>
      </c>
      <c r="S86" s="22"/>
      <c r="T86" s="237"/>
      <c r="U86" s="266">
        <f t="shared" si="2"/>
        <v>124820</v>
      </c>
      <c r="V86" s="28"/>
    </row>
    <row r="87" spans="1:26" ht="15.95" customHeight="1" outlineLevel="1">
      <c r="A87" s="66"/>
      <c r="F87" t="s">
        <v>192</v>
      </c>
      <c r="H87" s="12"/>
      <c r="I87" s="12"/>
      <c r="J87" s="12"/>
      <c r="K87" s="12"/>
      <c r="L87" s="12"/>
      <c r="M87" s="13"/>
      <c r="N87" s="232"/>
      <c r="O87" s="22">
        <f>収支予算書!R87</f>
        <v>40000</v>
      </c>
      <c r="P87" s="28"/>
      <c r="Q87" s="235"/>
      <c r="R87" s="22">
        <f>正味財産増減内訳表!AX91</f>
        <v>61467</v>
      </c>
      <c r="S87" s="22"/>
      <c r="T87" s="237"/>
      <c r="U87" s="266">
        <f t="shared" si="2"/>
        <v>-21467</v>
      </c>
      <c r="V87" s="28"/>
      <c r="Z87" s="2"/>
    </row>
    <row r="88" spans="1:26" ht="15.95" customHeight="1" outlineLevel="1">
      <c r="A88" s="66"/>
      <c r="F88" t="s">
        <v>80</v>
      </c>
      <c r="H88" s="12"/>
      <c r="I88" s="12"/>
      <c r="J88" s="12"/>
      <c r="K88" s="12"/>
      <c r="L88" s="12"/>
      <c r="M88" s="13"/>
      <c r="N88" s="232"/>
      <c r="O88" s="22">
        <f>収支予算書!R88</f>
        <v>2000</v>
      </c>
      <c r="P88" s="28"/>
      <c r="Q88" s="235"/>
      <c r="R88" s="22">
        <f>正味財産増減内訳表!AX92</f>
        <v>0</v>
      </c>
      <c r="S88" s="22"/>
      <c r="T88" s="237"/>
      <c r="U88" s="266">
        <f t="shared" si="2"/>
        <v>2000</v>
      </c>
      <c r="V88" s="28"/>
    </row>
    <row r="89" spans="1:26" ht="15.95" customHeight="1" outlineLevel="1">
      <c r="A89" s="66"/>
      <c r="F89" t="s">
        <v>129</v>
      </c>
      <c r="G89" s="12"/>
      <c r="H89" s="12"/>
      <c r="I89" s="12"/>
      <c r="J89" s="12"/>
      <c r="K89" s="12"/>
      <c r="L89" s="12"/>
      <c r="M89" s="13"/>
      <c r="N89" s="232"/>
      <c r="O89" s="22">
        <f>収支予算書!R89</f>
        <v>450000</v>
      </c>
      <c r="P89" s="28"/>
      <c r="Q89" s="235"/>
      <c r="R89" s="22">
        <f>正味財産増減内訳表!AX93</f>
        <v>426000</v>
      </c>
      <c r="S89" s="22"/>
      <c r="T89" s="237"/>
      <c r="U89" s="266">
        <f t="shared" si="2"/>
        <v>24000</v>
      </c>
      <c r="V89" s="28"/>
    </row>
    <row r="90" spans="1:26" ht="15.95" customHeight="1" outlineLevel="1">
      <c r="A90" s="66"/>
      <c r="F90" t="s">
        <v>193</v>
      </c>
      <c r="G90" s="12"/>
      <c r="H90" s="12"/>
      <c r="I90" s="12"/>
      <c r="J90" s="12"/>
      <c r="K90" s="12"/>
      <c r="L90" s="12"/>
      <c r="M90" s="13"/>
      <c r="N90" s="232"/>
      <c r="O90" s="22">
        <f>収支予算書!R90</f>
        <v>653000</v>
      </c>
      <c r="P90" s="28"/>
      <c r="Q90" s="235"/>
      <c r="R90" s="22">
        <f>正味財産増減内訳表!AX94</f>
        <v>550000</v>
      </c>
      <c r="S90" s="22"/>
      <c r="T90" s="237"/>
      <c r="U90" s="266">
        <f t="shared" si="2"/>
        <v>103000</v>
      </c>
      <c r="V90" s="28"/>
    </row>
    <row r="91" spans="1:26" ht="15.95" customHeight="1" outlineLevel="1">
      <c r="A91" s="66"/>
      <c r="F91" t="s">
        <v>197</v>
      </c>
      <c r="G91" s="12"/>
      <c r="H91" s="12"/>
      <c r="I91" s="12"/>
      <c r="J91" s="12"/>
      <c r="K91" s="12"/>
      <c r="L91" s="12"/>
      <c r="M91" s="13"/>
      <c r="N91" s="232"/>
      <c r="O91" s="22">
        <f>収支予算書!R92</f>
        <v>0</v>
      </c>
      <c r="P91" s="28"/>
      <c r="Q91" s="235"/>
      <c r="R91" s="22">
        <f>正味財産増減内訳表!AX95</f>
        <v>0</v>
      </c>
      <c r="S91" s="22"/>
      <c r="T91" s="237"/>
      <c r="U91" s="266">
        <f t="shared" si="2"/>
        <v>0</v>
      </c>
      <c r="V91" s="28"/>
    </row>
    <row r="92" spans="1:26" ht="15.95" customHeight="1">
      <c r="A92" s="74"/>
      <c r="B92" s="75"/>
      <c r="C92" s="75"/>
      <c r="D92" s="75" t="s">
        <v>55</v>
      </c>
      <c r="E92" s="75"/>
      <c r="F92" s="211"/>
      <c r="G92" s="211"/>
      <c r="H92" s="211"/>
      <c r="I92" s="211"/>
      <c r="J92" s="211"/>
      <c r="K92" s="211"/>
      <c r="L92" s="211"/>
      <c r="M92" s="212"/>
      <c r="N92" s="242"/>
      <c r="O92" s="30">
        <f>O42+O71</f>
        <v>339168837</v>
      </c>
      <c r="P92" s="31"/>
      <c r="Q92" s="244"/>
      <c r="R92" s="30">
        <f>R42+R71</f>
        <v>301661600</v>
      </c>
      <c r="S92" s="30"/>
      <c r="T92" s="247"/>
      <c r="U92" s="30">
        <f t="shared" si="2"/>
        <v>37507237</v>
      </c>
      <c r="V92" s="31"/>
    </row>
    <row r="93" spans="1:26" ht="15.95" customHeight="1">
      <c r="A93" s="213"/>
      <c r="B93" s="214"/>
      <c r="C93" s="214"/>
      <c r="D93" s="214" t="s">
        <v>198</v>
      </c>
      <c r="E93" s="214"/>
      <c r="F93" s="215"/>
      <c r="G93" s="215"/>
      <c r="H93" s="215"/>
      <c r="I93" s="215"/>
      <c r="J93" s="215"/>
      <c r="K93" s="215"/>
      <c r="L93" s="215"/>
      <c r="M93" s="216"/>
      <c r="N93" s="242"/>
      <c r="O93" s="84">
        <f>O40-O92</f>
        <v>-9151335</v>
      </c>
      <c r="P93" s="31"/>
      <c r="Q93" s="244"/>
      <c r="R93" s="30">
        <f>R40-R92</f>
        <v>-3331191</v>
      </c>
      <c r="S93" s="30"/>
      <c r="T93" s="247"/>
      <c r="U93" s="30">
        <f t="shared" si="2"/>
        <v>-5820144</v>
      </c>
      <c r="V93" s="31"/>
    </row>
    <row r="94" spans="1:26" ht="15.95" customHeight="1">
      <c r="A94" s="66"/>
      <c r="D94" t="s">
        <v>199</v>
      </c>
      <c r="F94" s="12"/>
      <c r="G94" s="12"/>
      <c r="H94" s="12"/>
      <c r="I94" s="12"/>
      <c r="J94" s="12"/>
      <c r="K94" s="12"/>
      <c r="L94" s="12"/>
      <c r="M94" s="13"/>
      <c r="N94" s="252"/>
      <c r="O94" s="36">
        <v>0</v>
      </c>
      <c r="P94" s="35"/>
      <c r="Q94" s="255"/>
      <c r="R94" s="36">
        <v>0</v>
      </c>
      <c r="S94" s="36"/>
      <c r="T94" s="257"/>
      <c r="U94" s="36">
        <f t="shared" si="2"/>
        <v>0</v>
      </c>
      <c r="V94" s="35"/>
    </row>
    <row r="95" spans="1:26" ht="15.95" customHeight="1">
      <c r="A95" s="66"/>
      <c r="D95" t="s">
        <v>200</v>
      </c>
      <c r="F95" s="12"/>
      <c r="G95" s="12"/>
      <c r="H95" s="12"/>
      <c r="I95" s="12"/>
      <c r="J95" s="12"/>
      <c r="K95" s="12"/>
      <c r="L95" s="12"/>
      <c r="M95" s="13"/>
      <c r="N95" s="232"/>
      <c r="O95" s="42">
        <v>0</v>
      </c>
      <c r="P95" s="31"/>
      <c r="Q95" s="244"/>
      <c r="R95" s="30">
        <v>0</v>
      </c>
      <c r="S95" s="30"/>
      <c r="T95" s="247"/>
      <c r="U95" s="30">
        <f t="shared" si="2"/>
        <v>0</v>
      </c>
      <c r="V95" s="31"/>
    </row>
    <row r="96" spans="1:26" ht="15.95" customHeight="1">
      <c r="A96" s="66"/>
      <c r="D96" t="s">
        <v>201</v>
      </c>
      <c r="F96" s="12"/>
      <c r="G96" s="12"/>
      <c r="H96" s="12"/>
      <c r="I96" s="12"/>
      <c r="J96" s="12"/>
      <c r="K96" s="12"/>
      <c r="L96" s="12"/>
      <c r="M96" s="13"/>
      <c r="N96" s="242"/>
      <c r="O96" s="30">
        <f>SUM(O94:O95)</f>
        <v>0</v>
      </c>
      <c r="P96" s="31"/>
      <c r="Q96" s="244"/>
      <c r="R96" s="30">
        <f>SUM(R94:R95)</f>
        <v>0</v>
      </c>
      <c r="S96" s="30"/>
      <c r="T96" s="247"/>
      <c r="U96" s="30">
        <f t="shared" si="2"/>
        <v>0</v>
      </c>
      <c r="V96" s="31"/>
    </row>
    <row r="97" spans="1:22" ht="15.95" customHeight="1">
      <c r="A97" s="66"/>
      <c r="C97" t="s">
        <v>56</v>
      </c>
      <c r="F97" s="12"/>
      <c r="G97" s="12"/>
      <c r="H97" s="12"/>
      <c r="I97" s="12"/>
      <c r="J97" s="12"/>
      <c r="K97" s="12"/>
      <c r="L97" s="12"/>
      <c r="M97" s="13"/>
      <c r="N97" s="242"/>
      <c r="O97" s="84">
        <f>O93+O96</f>
        <v>-9151335</v>
      </c>
      <c r="P97" s="31"/>
      <c r="Q97" s="244"/>
      <c r="R97" s="30">
        <f>R93+R96</f>
        <v>-3331191</v>
      </c>
      <c r="S97" s="30"/>
      <c r="T97" s="247"/>
      <c r="U97" s="30">
        <f t="shared" si="2"/>
        <v>-5820144</v>
      </c>
      <c r="V97" s="31"/>
    </row>
    <row r="98" spans="1:22" ht="15.95" customHeight="1">
      <c r="A98" s="64"/>
      <c r="B98" s="16">
        <v>2</v>
      </c>
      <c r="C98" t="s">
        <v>57</v>
      </c>
      <c r="E98" s="16"/>
      <c r="F98" s="16"/>
      <c r="G98" s="16"/>
      <c r="H98" s="16"/>
      <c r="I98" s="16"/>
      <c r="K98" s="16"/>
      <c r="L98" s="16"/>
      <c r="M98" s="65"/>
      <c r="N98" s="226"/>
      <c r="O98" s="229"/>
      <c r="P98" s="228"/>
      <c r="Q98" s="229"/>
      <c r="R98" s="229"/>
      <c r="S98" s="229"/>
      <c r="T98" s="225"/>
      <c r="U98" s="221"/>
      <c r="V98" s="231"/>
    </row>
    <row r="99" spans="1:22" ht="15.95" customHeight="1">
      <c r="A99" s="66"/>
      <c r="B99" s="16"/>
      <c r="C99" s="67" t="s">
        <v>41</v>
      </c>
      <c r="D99" s="14" t="s">
        <v>59</v>
      </c>
      <c r="M99" s="11"/>
      <c r="N99" s="232"/>
      <c r="O99" s="235"/>
      <c r="P99" s="234"/>
      <c r="Q99" s="235"/>
      <c r="R99" s="235"/>
      <c r="S99" s="235"/>
      <c r="T99" s="237"/>
      <c r="U99" s="235"/>
      <c r="V99" s="234"/>
    </row>
    <row r="100" spans="1:22" ht="15.95" hidden="1" customHeight="1">
      <c r="A100" s="66"/>
      <c r="B100" s="16"/>
      <c r="C100" s="131" t="s">
        <v>395</v>
      </c>
      <c r="D100" s="14"/>
      <c r="M100" s="11"/>
      <c r="N100" s="232"/>
      <c r="O100" s="235">
        <v>0</v>
      </c>
      <c r="P100" s="234"/>
      <c r="Q100" s="235"/>
      <c r="R100" s="235">
        <f>正味財産増減内訳表!$AX$104</f>
        <v>0</v>
      </c>
      <c r="S100" s="235"/>
      <c r="T100" s="237"/>
      <c r="U100" s="235">
        <f>O100-R100</f>
        <v>0</v>
      </c>
      <c r="V100" s="234"/>
    </row>
    <row r="101" spans="1:22" ht="15.95" customHeight="1">
      <c r="A101" s="66"/>
      <c r="C101" t="s">
        <v>60</v>
      </c>
      <c r="E101" s="14"/>
      <c r="F101" s="68"/>
      <c r="G101" s="68"/>
      <c r="H101" s="68"/>
      <c r="J101" s="68"/>
      <c r="K101" s="68"/>
      <c r="M101" s="11"/>
      <c r="N101" s="242"/>
      <c r="O101" s="268">
        <f>SUM(O100)</f>
        <v>0</v>
      </c>
      <c r="P101" s="258"/>
      <c r="Q101" s="244"/>
      <c r="R101" s="268">
        <f>SUM(R100)</f>
        <v>0</v>
      </c>
      <c r="S101" s="244"/>
      <c r="T101" s="247"/>
      <c r="U101" s="30">
        <f>O101-R101</f>
        <v>0</v>
      </c>
      <c r="V101" s="258"/>
    </row>
    <row r="102" spans="1:22" ht="15.95" customHeight="1">
      <c r="A102" s="66"/>
      <c r="B102" s="16"/>
      <c r="C102" s="67" t="s">
        <v>45</v>
      </c>
      <c r="D102" s="14" t="s">
        <v>62</v>
      </c>
      <c r="M102" s="11"/>
      <c r="N102" s="232"/>
      <c r="O102" s="235"/>
      <c r="P102" s="234"/>
      <c r="Q102" s="235"/>
      <c r="R102" s="235"/>
      <c r="S102" s="235"/>
      <c r="T102" s="237"/>
      <c r="U102" s="235"/>
      <c r="V102" s="234"/>
    </row>
    <row r="103" spans="1:22" ht="15.95" customHeight="1">
      <c r="A103" s="66"/>
      <c r="B103" s="16"/>
      <c r="C103" s="131" t="s">
        <v>339</v>
      </c>
      <c r="D103" s="14"/>
      <c r="M103" s="11"/>
      <c r="N103" s="232"/>
      <c r="O103" s="235">
        <v>0</v>
      </c>
      <c r="P103" s="234"/>
      <c r="Q103" s="235"/>
      <c r="R103" s="235">
        <f>正味財産増減内訳表!$AX$107</f>
        <v>0</v>
      </c>
      <c r="S103" s="235"/>
      <c r="T103" s="237"/>
      <c r="U103" s="235">
        <f>O103-R103</f>
        <v>0</v>
      </c>
      <c r="V103" s="234"/>
    </row>
    <row r="104" spans="1:22" ht="15.95" customHeight="1">
      <c r="A104" s="66"/>
      <c r="C104" t="s">
        <v>63</v>
      </c>
      <c r="E104" s="14"/>
      <c r="F104" s="68"/>
      <c r="G104" s="68"/>
      <c r="H104" s="68"/>
      <c r="J104" s="68"/>
      <c r="K104" s="68"/>
      <c r="M104" s="11"/>
      <c r="N104" s="242"/>
      <c r="O104" s="268">
        <f>O103</f>
        <v>0</v>
      </c>
      <c r="P104" s="258"/>
      <c r="Q104" s="244"/>
      <c r="R104" s="268">
        <f>SUM(R103)</f>
        <v>0</v>
      </c>
      <c r="S104" s="244"/>
      <c r="T104" s="247"/>
      <c r="U104" s="30">
        <f t="shared" ref="U104:U120" si="3">O104-R104</f>
        <v>0</v>
      </c>
      <c r="V104" s="258"/>
    </row>
    <row r="105" spans="1:22" ht="15.95" customHeight="1">
      <c r="A105" s="66"/>
      <c r="C105" s="14" t="s">
        <v>64</v>
      </c>
      <c r="F105" s="68"/>
      <c r="G105" s="68"/>
      <c r="H105" s="68"/>
      <c r="J105" s="68"/>
      <c r="K105" s="68"/>
      <c r="M105" s="11"/>
      <c r="N105" s="242"/>
      <c r="O105" s="268">
        <f>O101-O104</f>
        <v>0</v>
      </c>
      <c r="P105" s="258"/>
      <c r="Q105" s="244"/>
      <c r="R105" s="268">
        <f>R101-R104</f>
        <v>0</v>
      </c>
      <c r="S105" s="244"/>
      <c r="T105" s="247"/>
      <c r="U105" s="30">
        <f t="shared" si="3"/>
        <v>0</v>
      </c>
      <c r="V105" s="258"/>
    </row>
    <row r="106" spans="1:22" ht="15.95" customHeight="1">
      <c r="A106" s="66"/>
      <c r="C106" s="72" t="s">
        <v>202</v>
      </c>
      <c r="F106" s="68"/>
      <c r="G106" s="68"/>
      <c r="H106" s="68"/>
      <c r="J106" s="68"/>
      <c r="K106" s="68"/>
      <c r="M106" s="11"/>
      <c r="N106" s="242"/>
      <c r="O106" s="268">
        <v>0</v>
      </c>
      <c r="P106" s="258"/>
      <c r="Q106" s="244"/>
      <c r="R106" s="268">
        <v>0</v>
      </c>
      <c r="S106" s="244"/>
      <c r="T106" s="247"/>
      <c r="U106" s="30">
        <f t="shared" si="3"/>
        <v>0</v>
      </c>
      <c r="V106" s="258"/>
    </row>
    <row r="107" spans="1:22" ht="15.95" customHeight="1">
      <c r="A107" s="66"/>
      <c r="C107" t="s">
        <v>203</v>
      </c>
      <c r="E107" s="14"/>
      <c r="F107" s="68"/>
      <c r="G107" s="68"/>
      <c r="H107" s="68"/>
      <c r="J107" s="68"/>
      <c r="K107" s="68"/>
      <c r="M107" s="11"/>
      <c r="N107" s="242"/>
      <c r="O107" s="84">
        <f>O97+O105</f>
        <v>-9151335</v>
      </c>
      <c r="P107" s="258"/>
      <c r="Q107" s="244"/>
      <c r="R107" s="268">
        <f>R97+R105</f>
        <v>-3331191</v>
      </c>
      <c r="S107" s="244"/>
      <c r="T107" s="247"/>
      <c r="U107" s="30">
        <f t="shared" si="3"/>
        <v>-5820144</v>
      </c>
      <c r="V107" s="258"/>
    </row>
    <row r="108" spans="1:22" ht="15.95" customHeight="1">
      <c r="A108" s="66"/>
      <c r="B108" s="16"/>
      <c r="C108" t="s">
        <v>204</v>
      </c>
      <c r="E108" s="10"/>
      <c r="G108" s="12"/>
      <c r="H108" s="12"/>
      <c r="J108" s="12"/>
      <c r="K108" s="12"/>
      <c r="L108" s="12"/>
      <c r="M108" s="13"/>
      <c r="N108" s="232"/>
      <c r="O108" s="22">
        <v>0</v>
      </c>
      <c r="P108" s="28"/>
      <c r="Q108" s="235"/>
      <c r="R108" s="22">
        <v>0</v>
      </c>
      <c r="S108" s="22"/>
      <c r="T108" s="237"/>
      <c r="U108" s="30">
        <f t="shared" si="3"/>
        <v>0</v>
      </c>
      <c r="V108" s="28"/>
    </row>
    <row r="109" spans="1:22" ht="15.95" customHeight="1">
      <c r="A109" s="66"/>
      <c r="C109" t="s">
        <v>65</v>
      </c>
      <c r="D109" s="10"/>
      <c r="E109" s="14"/>
      <c r="F109" s="12"/>
      <c r="G109" s="12"/>
      <c r="H109" s="12"/>
      <c r="J109" s="12"/>
      <c r="K109" s="12"/>
      <c r="L109" s="12"/>
      <c r="M109" s="13"/>
      <c r="N109" s="242"/>
      <c r="O109" s="84">
        <f>O107-O108</f>
        <v>-9151335</v>
      </c>
      <c r="P109" s="31"/>
      <c r="Q109" s="244"/>
      <c r="R109" s="30">
        <f>SUM(R107:R108)</f>
        <v>-3331191</v>
      </c>
      <c r="S109" s="30"/>
      <c r="T109" s="247"/>
      <c r="U109" s="30">
        <f t="shared" si="3"/>
        <v>-5820144</v>
      </c>
      <c r="V109" s="31"/>
    </row>
    <row r="110" spans="1:22" ht="15.95" customHeight="1">
      <c r="A110" s="66"/>
      <c r="C110" t="s">
        <v>66</v>
      </c>
      <c r="D110" s="10"/>
      <c r="E110" s="14"/>
      <c r="F110" s="12"/>
      <c r="G110" s="12"/>
      <c r="H110" s="12"/>
      <c r="J110" s="12"/>
      <c r="K110" s="12"/>
      <c r="L110" s="12"/>
      <c r="M110" s="13"/>
      <c r="N110" s="242"/>
      <c r="O110" s="30">
        <f>R110</f>
        <v>59567642</v>
      </c>
      <c r="P110" s="31"/>
      <c r="Q110" s="244"/>
      <c r="R110" s="30">
        <f>正味財産増減内訳表!$AX$114</f>
        <v>59567642</v>
      </c>
      <c r="S110" s="30"/>
      <c r="T110" s="247"/>
      <c r="U110" s="30">
        <f t="shared" si="3"/>
        <v>0</v>
      </c>
      <c r="V110" s="31"/>
    </row>
    <row r="111" spans="1:22" ht="15.95" customHeight="1">
      <c r="A111" s="66"/>
      <c r="C111" t="s">
        <v>67</v>
      </c>
      <c r="D111" s="10"/>
      <c r="E111" s="14"/>
      <c r="F111" s="12"/>
      <c r="G111" s="12"/>
      <c r="H111" s="12"/>
      <c r="J111" s="12"/>
      <c r="K111" s="12"/>
      <c r="L111" s="12"/>
      <c r="M111" s="13"/>
      <c r="N111" s="242"/>
      <c r="O111" s="30">
        <f>SUM(O109:O110)</f>
        <v>50416307</v>
      </c>
      <c r="P111" s="31"/>
      <c r="Q111" s="244"/>
      <c r="R111" s="30">
        <f>SUM(R109:R110)</f>
        <v>56236451</v>
      </c>
      <c r="S111" s="30"/>
      <c r="T111" s="247"/>
      <c r="U111" s="30">
        <f t="shared" si="3"/>
        <v>-5820144</v>
      </c>
      <c r="V111" s="31"/>
    </row>
    <row r="112" spans="1:22" ht="15.95" customHeight="1">
      <c r="A112" s="64" t="s">
        <v>68</v>
      </c>
      <c r="B112" t="s">
        <v>69</v>
      </c>
      <c r="D112" s="16"/>
      <c r="E112" s="16"/>
      <c r="F112" s="16"/>
      <c r="G112" s="16"/>
      <c r="H112" s="16"/>
      <c r="I112" s="16"/>
      <c r="K112" s="16"/>
      <c r="L112" s="16"/>
      <c r="M112" s="65"/>
      <c r="N112" s="226"/>
      <c r="O112" s="229"/>
      <c r="P112" s="228"/>
      <c r="Q112" s="229"/>
      <c r="R112" s="229"/>
      <c r="S112" s="229"/>
      <c r="T112" s="225"/>
      <c r="U112" s="221"/>
      <c r="V112" s="231"/>
    </row>
    <row r="113" spans="1:22" ht="15.95" customHeight="1">
      <c r="A113" s="64"/>
      <c r="D113" s="72" t="s">
        <v>205</v>
      </c>
      <c r="E113" s="16"/>
      <c r="F113" s="16"/>
      <c r="G113" s="16"/>
      <c r="H113" s="16"/>
      <c r="I113" s="16"/>
      <c r="K113" s="16"/>
      <c r="L113" s="16"/>
      <c r="M113" s="65"/>
      <c r="N113" s="226"/>
      <c r="O113" s="229"/>
      <c r="P113" s="228"/>
      <c r="Q113" s="229"/>
      <c r="R113" s="229"/>
      <c r="S113" s="229"/>
      <c r="T113" s="225"/>
      <c r="U113" s="221"/>
      <c r="V113" s="231"/>
    </row>
    <row r="114" spans="1:22" ht="15.95" customHeight="1">
      <c r="A114" s="64"/>
      <c r="D114" s="72"/>
      <c r="E114" s="72" t="s">
        <v>98</v>
      </c>
      <c r="F114" s="16"/>
      <c r="G114" s="16"/>
      <c r="H114" s="16"/>
      <c r="I114" s="16"/>
      <c r="K114" s="16"/>
      <c r="L114" s="16"/>
      <c r="M114" s="65"/>
      <c r="N114" s="226"/>
      <c r="O114" s="269">
        <f>収支予算書!$R$114</f>
        <v>510</v>
      </c>
      <c r="P114" s="228"/>
      <c r="Q114" s="229"/>
      <c r="R114" s="269">
        <f>正味財産増減内訳表!$AX$117</f>
        <v>11</v>
      </c>
      <c r="S114" s="229"/>
      <c r="T114" s="225"/>
      <c r="U114" s="22">
        <f t="shared" si="3"/>
        <v>499</v>
      </c>
      <c r="V114" s="231"/>
    </row>
    <row r="115" spans="1:22" ht="15.95" customHeight="1">
      <c r="A115" s="64"/>
      <c r="D115" s="72" t="s">
        <v>340</v>
      </c>
      <c r="E115" s="72"/>
      <c r="F115" s="16"/>
      <c r="G115" s="16"/>
      <c r="H115" s="16"/>
      <c r="I115" s="16"/>
      <c r="K115" s="16"/>
      <c r="L115" s="16"/>
      <c r="M115" s="65"/>
      <c r="N115" s="226"/>
      <c r="O115" s="269">
        <v>0</v>
      </c>
      <c r="P115" s="228"/>
      <c r="Q115" s="229"/>
      <c r="R115" s="269">
        <f>正味財産増減内訳表!$AX$119</f>
        <v>515020</v>
      </c>
      <c r="S115" s="229"/>
      <c r="T115" s="225"/>
      <c r="U115" s="22">
        <f t="shared" si="3"/>
        <v>-515020</v>
      </c>
      <c r="V115" s="231"/>
    </row>
    <row r="116" spans="1:22" ht="15.95" customHeight="1">
      <c r="A116" s="64"/>
      <c r="D116" s="72" t="s">
        <v>341</v>
      </c>
      <c r="E116" s="72"/>
      <c r="F116" s="16"/>
      <c r="G116" s="16"/>
      <c r="H116" s="16"/>
      <c r="I116" s="16"/>
      <c r="K116" s="16"/>
      <c r="L116" s="16"/>
      <c r="M116" s="65"/>
      <c r="N116" s="226"/>
      <c r="O116" s="269">
        <f>収支予算書!R115</f>
        <v>0</v>
      </c>
      <c r="P116" s="228"/>
      <c r="Q116" s="229"/>
      <c r="R116" s="269">
        <f>正味財産増減内訳表!$AX$120</f>
        <v>0</v>
      </c>
      <c r="S116" s="229"/>
      <c r="T116" s="225"/>
      <c r="U116" s="22">
        <f t="shared" si="3"/>
        <v>0</v>
      </c>
      <c r="V116" s="231"/>
    </row>
    <row r="117" spans="1:22" ht="15.95" customHeight="1">
      <c r="A117" s="64"/>
      <c r="D117" s="72" t="s">
        <v>446</v>
      </c>
      <c r="E117" s="72"/>
      <c r="F117" s="16"/>
      <c r="G117" s="16"/>
      <c r="H117" s="16"/>
      <c r="I117" s="16"/>
      <c r="K117" s="16"/>
      <c r="L117" s="16"/>
      <c r="M117" s="65"/>
      <c r="N117" s="226"/>
      <c r="O117" s="260">
        <f>収支予算書!$R$116</f>
        <v>-26980329</v>
      </c>
      <c r="P117" s="228"/>
      <c r="Q117" s="229"/>
      <c r="R117" s="269">
        <f>正味財産増減内訳表!$AX$121</f>
        <v>-29223288</v>
      </c>
      <c r="S117" s="229"/>
      <c r="T117" s="225"/>
      <c r="U117" s="36">
        <f t="shared" si="3"/>
        <v>2242959</v>
      </c>
      <c r="V117" s="231"/>
    </row>
    <row r="118" spans="1:22" ht="15.95" customHeight="1">
      <c r="A118" s="66"/>
      <c r="B118" s="16"/>
      <c r="C118" t="s">
        <v>70</v>
      </c>
      <c r="M118" s="11"/>
      <c r="N118" s="242"/>
      <c r="O118" s="259">
        <f>SUM(O114:O117)</f>
        <v>-26979819</v>
      </c>
      <c r="P118" s="258"/>
      <c r="Q118" s="244"/>
      <c r="R118" s="244">
        <f>SUM(R114:R117)</f>
        <v>-28708257</v>
      </c>
      <c r="S118" s="244"/>
      <c r="T118" s="247"/>
      <c r="U118" s="30">
        <f t="shared" si="3"/>
        <v>1728438</v>
      </c>
      <c r="V118" s="258"/>
    </row>
    <row r="119" spans="1:22" ht="15.95" customHeight="1">
      <c r="A119" s="66"/>
      <c r="C119" t="s">
        <v>71</v>
      </c>
      <c r="D119" s="14"/>
      <c r="F119" s="68"/>
      <c r="G119" s="68"/>
      <c r="H119" s="68"/>
      <c r="J119" s="68"/>
      <c r="K119" s="68"/>
      <c r="M119" s="11"/>
      <c r="N119" s="242"/>
      <c r="O119" s="268">
        <f>R119</f>
        <v>272022957</v>
      </c>
      <c r="P119" s="258"/>
      <c r="Q119" s="244"/>
      <c r="R119" s="268">
        <f>正味財産増減内訳表!$AX$123</f>
        <v>272022957</v>
      </c>
      <c r="S119" s="244"/>
      <c r="T119" s="247"/>
      <c r="U119" s="30">
        <f t="shared" si="3"/>
        <v>0</v>
      </c>
      <c r="V119" s="258"/>
    </row>
    <row r="120" spans="1:22" ht="15.95" customHeight="1">
      <c r="A120" s="66"/>
      <c r="B120" s="16"/>
      <c r="C120" s="10" t="s">
        <v>72</v>
      </c>
      <c r="G120" s="10"/>
      <c r="H120" s="10"/>
      <c r="J120" s="10"/>
      <c r="K120" s="10"/>
      <c r="L120" s="10"/>
      <c r="M120" s="69"/>
      <c r="N120" s="232"/>
      <c r="O120" s="266">
        <f>SUM(O118:O119)</f>
        <v>245043138</v>
      </c>
      <c r="P120" s="28"/>
      <c r="Q120" s="235"/>
      <c r="R120" s="266">
        <f>SUM(R118:R119)</f>
        <v>243314700</v>
      </c>
      <c r="S120" s="235"/>
      <c r="T120" s="237"/>
      <c r="U120" s="42">
        <f t="shared" si="3"/>
        <v>1728438</v>
      </c>
      <c r="V120" s="234"/>
    </row>
    <row r="121" spans="1:22" ht="15.95" customHeight="1" thickBot="1">
      <c r="A121" s="64" t="s">
        <v>73</v>
      </c>
      <c r="B121" t="s">
        <v>74</v>
      </c>
      <c r="C121" s="16"/>
      <c r="D121" s="10"/>
      <c r="F121" s="12"/>
      <c r="G121" s="12"/>
      <c r="H121" s="12"/>
      <c r="J121" s="12"/>
      <c r="K121" s="12"/>
      <c r="L121" s="12"/>
      <c r="M121" s="13"/>
      <c r="N121" s="262"/>
      <c r="O121" s="39">
        <f>O111+O120</f>
        <v>295459445</v>
      </c>
      <c r="P121" s="40"/>
      <c r="Q121" s="263"/>
      <c r="R121" s="39">
        <f>R111+R120</f>
        <v>299551151</v>
      </c>
      <c r="S121" s="39"/>
      <c r="T121" s="264"/>
      <c r="U121" s="39">
        <f>O121-R121</f>
        <v>-4091706</v>
      </c>
      <c r="V121" s="40"/>
    </row>
    <row r="122" spans="1:22" ht="15.95" customHeight="1" thickTop="1">
      <c r="A122" s="74"/>
      <c r="B122" s="75"/>
      <c r="C122" s="75"/>
      <c r="D122" s="75"/>
      <c r="E122" s="75"/>
      <c r="F122" s="75"/>
      <c r="G122" s="75"/>
      <c r="H122" s="75"/>
      <c r="I122" s="75"/>
      <c r="J122" s="75"/>
      <c r="K122" s="75"/>
      <c r="L122" s="75"/>
      <c r="M122" s="76"/>
      <c r="N122" s="252"/>
      <c r="O122" s="36"/>
      <c r="P122" s="35"/>
      <c r="Q122" s="255"/>
      <c r="R122" s="36"/>
      <c r="S122" s="36"/>
      <c r="T122" s="257"/>
      <c r="U122" s="36"/>
      <c r="V122" s="35"/>
    </row>
    <row r="123" spans="1:22">
      <c r="A123" s="10"/>
      <c r="N123" s="261"/>
      <c r="O123" s="235"/>
      <c r="P123" s="235"/>
      <c r="Q123" s="235"/>
      <c r="R123" s="235"/>
      <c r="S123" s="235"/>
      <c r="T123" s="235"/>
      <c r="U123" s="235"/>
      <c r="V123" s="235"/>
    </row>
  </sheetData>
  <mergeCells count="9">
    <mergeCell ref="F15:M15"/>
    <mergeCell ref="F18:M18"/>
    <mergeCell ref="F48:M48"/>
    <mergeCell ref="A1:V1"/>
    <mergeCell ref="A2:V2"/>
    <mergeCell ref="A4:M4"/>
    <mergeCell ref="N4:P4"/>
    <mergeCell ref="Q4:S4"/>
    <mergeCell ref="T4:V4"/>
  </mergeCells>
  <phoneticPr fontId="4"/>
  <pageMargins left="0.59055118110236227" right="0.59055118110236227" top="0.62992125984251968" bottom="0.98425196850393704" header="0.51181102362204722" footer="0.51181102362204722"/>
  <pageSetup paperSize="9" scale="88" firstPageNumber="16" orientation="portrait" useFirstPageNumber="1" r:id="rId1"/>
  <rowBreaks count="2" manualBreakCount="2">
    <brk id="40" max="21" man="1"/>
    <brk id="92"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66"/>
  <sheetViews>
    <sheetView view="pageBreakPreview" topLeftCell="C1" zoomScaleNormal="85" zoomScaleSheetLayoutView="100" workbookViewId="0">
      <pane xSplit="12" ySplit="5" topLeftCell="O6" activePane="bottomRight" state="frozen"/>
      <selection activeCell="J13" sqref="J13"/>
      <selection pane="topRight" activeCell="J13" sqref="J13"/>
      <selection pane="bottomLeft" activeCell="J13" sqref="J13"/>
      <selection pane="bottomRight" activeCell="O4" sqref="O4:AM4"/>
    </sheetView>
  </sheetViews>
  <sheetFormatPr defaultRowHeight="13.5"/>
  <cols>
    <col min="1" max="4" width="2.625" customWidth="1"/>
    <col min="5" max="5" width="1.5" customWidth="1"/>
    <col min="6" max="14" width="2.625" customWidth="1"/>
    <col min="15" max="15" width="1.25" customWidth="1"/>
    <col min="16" max="16" width="10.625" style="91" customWidth="1"/>
    <col min="17" max="18" width="1.25" style="2" customWidth="1"/>
    <col min="19" max="19" width="10.625" style="91" customWidth="1"/>
    <col min="20" max="20" width="1.25" style="91" customWidth="1"/>
    <col min="21" max="21" width="1.25" style="2" customWidth="1"/>
    <col min="22" max="22" width="1.25" hidden="1" customWidth="1"/>
    <col min="23" max="23" width="10.625" style="91" hidden="1" customWidth="1"/>
    <col min="24" max="25" width="1.25" style="2" hidden="1" customWidth="1"/>
    <col min="26" max="26" width="10.625" style="91" hidden="1" customWidth="1"/>
    <col min="27" max="27" width="1.25" style="2" hidden="1" customWidth="1"/>
    <col min="28" max="28" width="1.25" hidden="1" customWidth="1"/>
    <col min="29" max="29" width="10.625" style="91" hidden="1" customWidth="1"/>
    <col min="30" max="31" width="1.25" style="2" hidden="1" customWidth="1"/>
    <col min="32" max="32" width="10.625" style="91" customWidth="1"/>
    <col min="33" max="33" width="1.25" style="2" customWidth="1"/>
    <col min="34" max="34" width="1.25" customWidth="1"/>
    <col min="35" max="35" width="10.625" style="91" customWidth="1"/>
    <col min="36" max="37" width="1.25" style="2" customWidth="1"/>
    <col min="38" max="38" width="10.625" style="91" customWidth="1"/>
    <col min="39" max="40" width="1.25" style="2" customWidth="1"/>
    <col min="41" max="41" width="11.625" style="2" customWidth="1"/>
    <col min="42" max="42" width="1.25" style="2" customWidth="1"/>
    <col min="43" max="43" width="1.25" customWidth="1"/>
    <col min="44" max="44" width="10.625" style="91" customWidth="1"/>
    <col min="45" max="46" width="1.25" style="2" customWidth="1"/>
    <col min="47" max="47" width="10.625" style="91" customWidth="1"/>
    <col min="48" max="49" width="1.25" style="2" customWidth="1"/>
    <col min="50" max="50" width="10.625" style="91" customWidth="1"/>
    <col min="51" max="51" width="1.25" style="2" customWidth="1"/>
    <col min="52" max="52" width="1" customWidth="1"/>
    <col min="257" max="260" width="2.625" customWidth="1"/>
    <col min="261" max="261" width="1.5" customWidth="1"/>
    <col min="262" max="270" width="2.625" customWidth="1"/>
    <col min="271" max="271" width="1.25" customWidth="1"/>
    <col min="272" max="272" width="10.625" customWidth="1"/>
    <col min="273" max="274" width="1.25" customWidth="1"/>
    <col min="275" max="275" width="10.625" customWidth="1"/>
    <col min="276" max="277" width="1.25" customWidth="1"/>
    <col min="278" max="287" width="0" hidden="1" customWidth="1"/>
    <col min="288" max="288" width="10.625" customWidth="1"/>
    <col min="289" max="290" width="1.25" customWidth="1"/>
    <col min="291" max="291" width="10.625" customWidth="1"/>
    <col min="292" max="293" width="1.25" customWidth="1"/>
    <col min="294" max="294" width="10.625" customWidth="1"/>
    <col min="295" max="296" width="1.25" customWidth="1"/>
    <col min="297" max="297" width="11.625" customWidth="1"/>
    <col min="298" max="299" width="1.25" customWidth="1"/>
    <col min="300" max="300" width="10.625" customWidth="1"/>
    <col min="301" max="302" width="1.25" customWidth="1"/>
    <col min="303" max="303" width="10.625" customWidth="1"/>
    <col min="304" max="305" width="1.25" customWidth="1"/>
    <col min="306" max="306" width="10.625" customWidth="1"/>
    <col min="307" max="307" width="1.25" customWidth="1"/>
    <col min="308" max="308" width="1" customWidth="1"/>
    <col min="513" max="516" width="2.625" customWidth="1"/>
    <col min="517" max="517" width="1.5" customWidth="1"/>
    <col min="518" max="526" width="2.625" customWidth="1"/>
    <col min="527" max="527" width="1.25" customWidth="1"/>
    <col min="528" max="528" width="10.625" customWidth="1"/>
    <col min="529" max="530" width="1.25" customWidth="1"/>
    <col min="531" max="531" width="10.625" customWidth="1"/>
    <col min="532" max="533" width="1.25" customWidth="1"/>
    <col min="534" max="543" width="0" hidden="1" customWidth="1"/>
    <col min="544" max="544" width="10.625" customWidth="1"/>
    <col min="545" max="546" width="1.25" customWidth="1"/>
    <col min="547" max="547" width="10.625" customWidth="1"/>
    <col min="548" max="549" width="1.25" customWidth="1"/>
    <col min="550" max="550" width="10.625" customWidth="1"/>
    <col min="551" max="552" width="1.25" customWidth="1"/>
    <col min="553" max="553" width="11.625" customWidth="1"/>
    <col min="554" max="555" width="1.25" customWidth="1"/>
    <col min="556" max="556" width="10.625" customWidth="1"/>
    <col min="557" max="558" width="1.25" customWidth="1"/>
    <col min="559" max="559" width="10.625" customWidth="1"/>
    <col min="560" max="561" width="1.25" customWidth="1"/>
    <col min="562" max="562" width="10.625" customWidth="1"/>
    <col min="563" max="563" width="1.25" customWidth="1"/>
    <col min="564" max="564" width="1" customWidth="1"/>
    <col min="769" max="772" width="2.625" customWidth="1"/>
    <col min="773" max="773" width="1.5" customWidth="1"/>
    <col min="774" max="782" width="2.625" customWidth="1"/>
    <col min="783" max="783" width="1.25" customWidth="1"/>
    <col min="784" max="784" width="10.625" customWidth="1"/>
    <col min="785" max="786" width="1.25" customWidth="1"/>
    <col min="787" max="787" width="10.625" customWidth="1"/>
    <col min="788" max="789" width="1.25" customWidth="1"/>
    <col min="790" max="799" width="0" hidden="1" customWidth="1"/>
    <col min="800" max="800" width="10.625" customWidth="1"/>
    <col min="801" max="802" width="1.25" customWidth="1"/>
    <col min="803" max="803" width="10.625" customWidth="1"/>
    <col min="804" max="805" width="1.25" customWidth="1"/>
    <col min="806" max="806" width="10.625" customWidth="1"/>
    <col min="807" max="808" width="1.25" customWidth="1"/>
    <col min="809" max="809" width="11.625" customWidth="1"/>
    <col min="810" max="811" width="1.25" customWidth="1"/>
    <col min="812" max="812" width="10.625" customWidth="1"/>
    <col min="813" max="814" width="1.25" customWidth="1"/>
    <col min="815" max="815" width="10.625" customWidth="1"/>
    <col min="816" max="817" width="1.25" customWidth="1"/>
    <col min="818" max="818" width="10.625" customWidth="1"/>
    <col min="819" max="819" width="1.25" customWidth="1"/>
    <col min="820" max="820" width="1" customWidth="1"/>
    <col min="1025" max="1028" width="2.625" customWidth="1"/>
    <col min="1029" max="1029" width="1.5" customWidth="1"/>
    <col min="1030" max="1038" width="2.625" customWidth="1"/>
    <col min="1039" max="1039" width="1.25" customWidth="1"/>
    <col min="1040" max="1040" width="10.625" customWidth="1"/>
    <col min="1041" max="1042" width="1.25" customWidth="1"/>
    <col min="1043" max="1043" width="10.625" customWidth="1"/>
    <col min="1044" max="1045" width="1.25" customWidth="1"/>
    <col min="1046" max="1055" width="0" hidden="1" customWidth="1"/>
    <col min="1056" max="1056" width="10.625" customWidth="1"/>
    <col min="1057" max="1058" width="1.25" customWidth="1"/>
    <col min="1059" max="1059" width="10.625" customWidth="1"/>
    <col min="1060" max="1061" width="1.25" customWidth="1"/>
    <col min="1062" max="1062" width="10.625" customWidth="1"/>
    <col min="1063" max="1064" width="1.25" customWidth="1"/>
    <col min="1065" max="1065" width="11.625" customWidth="1"/>
    <col min="1066" max="1067" width="1.25" customWidth="1"/>
    <col min="1068" max="1068" width="10.625" customWidth="1"/>
    <col min="1069" max="1070" width="1.25" customWidth="1"/>
    <col min="1071" max="1071" width="10.625" customWidth="1"/>
    <col min="1072" max="1073" width="1.25" customWidth="1"/>
    <col min="1074" max="1074" width="10.625" customWidth="1"/>
    <col min="1075" max="1075" width="1.25" customWidth="1"/>
    <col min="1076" max="1076" width="1" customWidth="1"/>
    <col min="1281" max="1284" width="2.625" customWidth="1"/>
    <col min="1285" max="1285" width="1.5" customWidth="1"/>
    <col min="1286" max="1294" width="2.625" customWidth="1"/>
    <col min="1295" max="1295" width="1.25" customWidth="1"/>
    <col min="1296" max="1296" width="10.625" customWidth="1"/>
    <col min="1297" max="1298" width="1.25" customWidth="1"/>
    <col min="1299" max="1299" width="10.625" customWidth="1"/>
    <col min="1300" max="1301" width="1.25" customWidth="1"/>
    <col min="1302" max="1311" width="0" hidden="1" customWidth="1"/>
    <col min="1312" max="1312" width="10.625" customWidth="1"/>
    <col min="1313" max="1314" width="1.25" customWidth="1"/>
    <col min="1315" max="1315" width="10.625" customWidth="1"/>
    <col min="1316" max="1317" width="1.25" customWidth="1"/>
    <col min="1318" max="1318" width="10.625" customWidth="1"/>
    <col min="1319" max="1320" width="1.25" customWidth="1"/>
    <col min="1321" max="1321" width="11.625" customWidth="1"/>
    <col min="1322" max="1323" width="1.25" customWidth="1"/>
    <col min="1324" max="1324" width="10.625" customWidth="1"/>
    <col min="1325" max="1326" width="1.25" customWidth="1"/>
    <col min="1327" max="1327" width="10.625" customWidth="1"/>
    <col min="1328" max="1329" width="1.25" customWidth="1"/>
    <col min="1330" max="1330" width="10.625" customWidth="1"/>
    <col min="1331" max="1331" width="1.25" customWidth="1"/>
    <col min="1332" max="1332" width="1" customWidth="1"/>
    <col min="1537" max="1540" width="2.625" customWidth="1"/>
    <col min="1541" max="1541" width="1.5" customWidth="1"/>
    <col min="1542" max="1550" width="2.625" customWidth="1"/>
    <col min="1551" max="1551" width="1.25" customWidth="1"/>
    <col min="1552" max="1552" width="10.625" customWidth="1"/>
    <col min="1553" max="1554" width="1.25" customWidth="1"/>
    <col min="1555" max="1555" width="10.625" customWidth="1"/>
    <col min="1556" max="1557" width="1.25" customWidth="1"/>
    <col min="1558" max="1567" width="0" hidden="1" customWidth="1"/>
    <col min="1568" max="1568" width="10.625" customWidth="1"/>
    <col min="1569" max="1570" width="1.25" customWidth="1"/>
    <col min="1571" max="1571" width="10.625" customWidth="1"/>
    <col min="1572" max="1573" width="1.25" customWidth="1"/>
    <col min="1574" max="1574" width="10.625" customWidth="1"/>
    <col min="1575" max="1576" width="1.25" customWidth="1"/>
    <col min="1577" max="1577" width="11.625" customWidth="1"/>
    <col min="1578" max="1579" width="1.25" customWidth="1"/>
    <col min="1580" max="1580" width="10.625" customWidth="1"/>
    <col min="1581" max="1582" width="1.25" customWidth="1"/>
    <col min="1583" max="1583" width="10.625" customWidth="1"/>
    <col min="1584" max="1585" width="1.25" customWidth="1"/>
    <col min="1586" max="1586" width="10.625" customWidth="1"/>
    <col min="1587" max="1587" width="1.25" customWidth="1"/>
    <col min="1588" max="1588" width="1" customWidth="1"/>
    <col min="1793" max="1796" width="2.625" customWidth="1"/>
    <col min="1797" max="1797" width="1.5" customWidth="1"/>
    <col min="1798" max="1806" width="2.625" customWidth="1"/>
    <col min="1807" max="1807" width="1.25" customWidth="1"/>
    <col min="1808" max="1808" width="10.625" customWidth="1"/>
    <col min="1809" max="1810" width="1.25" customWidth="1"/>
    <col min="1811" max="1811" width="10.625" customWidth="1"/>
    <col min="1812" max="1813" width="1.25" customWidth="1"/>
    <col min="1814" max="1823" width="0" hidden="1" customWidth="1"/>
    <col min="1824" max="1824" width="10.625" customWidth="1"/>
    <col min="1825" max="1826" width="1.25" customWidth="1"/>
    <col min="1827" max="1827" width="10.625" customWidth="1"/>
    <col min="1828" max="1829" width="1.25" customWidth="1"/>
    <col min="1830" max="1830" width="10.625" customWidth="1"/>
    <col min="1831" max="1832" width="1.25" customWidth="1"/>
    <col min="1833" max="1833" width="11.625" customWidth="1"/>
    <col min="1834" max="1835" width="1.25" customWidth="1"/>
    <col min="1836" max="1836" width="10.625" customWidth="1"/>
    <col min="1837" max="1838" width="1.25" customWidth="1"/>
    <col min="1839" max="1839" width="10.625" customWidth="1"/>
    <col min="1840" max="1841" width="1.25" customWidth="1"/>
    <col min="1842" max="1842" width="10.625" customWidth="1"/>
    <col min="1843" max="1843" width="1.25" customWidth="1"/>
    <col min="1844" max="1844" width="1" customWidth="1"/>
    <col min="2049" max="2052" width="2.625" customWidth="1"/>
    <col min="2053" max="2053" width="1.5" customWidth="1"/>
    <col min="2054" max="2062" width="2.625" customWidth="1"/>
    <col min="2063" max="2063" width="1.25" customWidth="1"/>
    <col min="2064" max="2064" width="10.625" customWidth="1"/>
    <col min="2065" max="2066" width="1.25" customWidth="1"/>
    <col min="2067" max="2067" width="10.625" customWidth="1"/>
    <col min="2068" max="2069" width="1.25" customWidth="1"/>
    <col min="2070" max="2079" width="0" hidden="1" customWidth="1"/>
    <col min="2080" max="2080" width="10.625" customWidth="1"/>
    <col min="2081" max="2082" width="1.25" customWidth="1"/>
    <col min="2083" max="2083" width="10.625" customWidth="1"/>
    <col min="2084" max="2085" width="1.25" customWidth="1"/>
    <col min="2086" max="2086" width="10.625" customWidth="1"/>
    <col min="2087" max="2088" width="1.25" customWidth="1"/>
    <col min="2089" max="2089" width="11.625" customWidth="1"/>
    <col min="2090" max="2091" width="1.25" customWidth="1"/>
    <col min="2092" max="2092" width="10.625" customWidth="1"/>
    <col min="2093" max="2094" width="1.25" customWidth="1"/>
    <col min="2095" max="2095" width="10.625" customWidth="1"/>
    <col min="2096" max="2097" width="1.25" customWidth="1"/>
    <col min="2098" max="2098" width="10.625" customWidth="1"/>
    <col min="2099" max="2099" width="1.25" customWidth="1"/>
    <col min="2100" max="2100" width="1" customWidth="1"/>
    <col min="2305" max="2308" width="2.625" customWidth="1"/>
    <col min="2309" max="2309" width="1.5" customWidth="1"/>
    <col min="2310" max="2318" width="2.625" customWidth="1"/>
    <col min="2319" max="2319" width="1.25" customWidth="1"/>
    <col min="2320" max="2320" width="10.625" customWidth="1"/>
    <col min="2321" max="2322" width="1.25" customWidth="1"/>
    <col min="2323" max="2323" width="10.625" customWidth="1"/>
    <col min="2324" max="2325" width="1.25" customWidth="1"/>
    <col min="2326" max="2335" width="0" hidden="1" customWidth="1"/>
    <col min="2336" max="2336" width="10.625" customWidth="1"/>
    <col min="2337" max="2338" width="1.25" customWidth="1"/>
    <col min="2339" max="2339" width="10.625" customWidth="1"/>
    <col min="2340" max="2341" width="1.25" customWidth="1"/>
    <col min="2342" max="2342" width="10.625" customWidth="1"/>
    <col min="2343" max="2344" width="1.25" customWidth="1"/>
    <col min="2345" max="2345" width="11.625" customWidth="1"/>
    <col min="2346" max="2347" width="1.25" customWidth="1"/>
    <col min="2348" max="2348" width="10.625" customWidth="1"/>
    <col min="2349" max="2350" width="1.25" customWidth="1"/>
    <col min="2351" max="2351" width="10.625" customWidth="1"/>
    <col min="2352" max="2353" width="1.25" customWidth="1"/>
    <col min="2354" max="2354" width="10.625" customWidth="1"/>
    <col min="2355" max="2355" width="1.25" customWidth="1"/>
    <col min="2356" max="2356" width="1" customWidth="1"/>
    <col min="2561" max="2564" width="2.625" customWidth="1"/>
    <col min="2565" max="2565" width="1.5" customWidth="1"/>
    <col min="2566" max="2574" width="2.625" customWidth="1"/>
    <col min="2575" max="2575" width="1.25" customWidth="1"/>
    <col min="2576" max="2576" width="10.625" customWidth="1"/>
    <col min="2577" max="2578" width="1.25" customWidth="1"/>
    <col min="2579" max="2579" width="10.625" customWidth="1"/>
    <col min="2580" max="2581" width="1.25" customWidth="1"/>
    <col min="2582" max="2591" width="0" hidden="1" customWidth="1"/>
    <col min="2592" max="2592" width="10.625" customWidth="1"/>
    <col min="2593" max="2594" width="1.25" customWidth="1"/>
    <col min="2595" max="2595" width="10.625" customWidth="1"/>
    <col min="2596" max="2597" width="1.25" customWidth="1"/>
    <col min="2598" max="2598" width="10.625" customWidth="1"/>
    <col min="2599" max="2600" width="1.25" customWidth="1"/>
    <col min="2601" max="2601" width="11.625" customWidth="1"/>
    <col min="2602" max="2603" width="1.25" customWidth="1"/>
    <col min="2604" max="2604" width="10.625" customWidth="1"/>
    <col min="2605" max="2606" width="1.25" customWidth="1"/>
    <col min="2607" max="2607" width="10.625" customWidth="1"/>
    <col min="2608" max="2609" width="1.25" customWidth="1"/>
    <col min="2610" max="2610" width="10.625" customWidth="1"/>
    <col min="2611" max="2611" width="1.25" customWidth="1"/>
    <col min="2612" max="2612" width="1" customWidth="1"/>
    <col min="2817" max="2820" width="2.625" customWidth="1"/>
    <col min="2821" max="2821" width="1.5" customWidth="1"/>
    <col min="2822" max="2830" width="2.625" customWidth="1"/>
    <col min="2831" max="2831" width="1.25" customWidth="1"/>
    <col min="2832" max="2832" width="10.625" customWidth="1"/>
    <col min="2833" max="2834" width="1.25" customWidth="1"/>
    <col min="2835" max="2835" width="10.625" customWidth="1"/>
    <col min="2836" max="2837" width="1.25" customWidth="1"/>
    <col min="2838" max="2847" width="0" hidden="1" customWidth="1"/>
    <col min="2848" max="2848" width="10.625" customWidth="1"/>
    <col min="2849" max="2850" width="1.25" customWidth="1"/>
    <col min="2851" max="2851" width="10.625" customWidth="1"/>
    <col min="2852" max="2853" width="1.25" customWidth="1"/>
    <col min="2854" max="2854" width="10.625" customWidth="1"/>
    <col min="2855" max="2856" width="1.25" customWidth="1"/>
    <col min="2857" max="2857" width="11.625" customWidth="1"/>
    <col min="2858" max="2859" width="1.25" customWidth="1"/>
    <col min="2860" max="2860" width="10.625" customWidth="1"/>
    <col min="2861" max="2862" width="1.25" customWidth="1"/>
    <col min="2863" max="2863" width="10.625" customWidth="1"/>
    <col min="2864" max="2865" width="1.25" customWidth="1"/>
    <col min="2866" max="2866" width="10.625" customWidth="1"/>
    <col min="2867" max="2867" width="1.25" customWidth="1"/>
    <col min="2868" max="2868" width="1" customWidth="1"/>
    <col min="3073" max="3076" width="2.625" customWidth="1"/>
    <col min="3077" max="3077" width="1.5" customWidth="1"/>
    <col min="3078" max="3086" width="2.625" customWidth="1"/>
    <col min="3087" max="3087" width="1.25" customWidth="1"/>
    <col min="3088" max="3088" width="10.625" customWidth="1"/>
    <col min="3089" max="3090" width="1.25" customWidth="1"/>
    <col min="3091" max="3091" width="10.625" customWidth="1"/>
    <col min="3092" max="3093" width="1.25" customWidth="1"/>
    <col min="3094" max="3103" width="0" hidden="1" customWidth="1"/>
    <col min="3104" max="3104" width="10.625" customWidth="1"/>
    <col min="3105" max="3106" width="1.25" customWidth="1"/>
    <col min="3107" max="3107" width="10.625" customWidth="1"/>
    <col min="3108" max="3109" width="1.25" customWidth="1"/>
    <col min="3110" max="3110" width="10.625" customWidth="1"/>
    <col min="3111" max="3112" width="1.25" customWidth="1"/>
    <col min="3113" max="3113" width="11.625" customWidth="1"/>
    <col min="3114" max="3115" width="1.25" customWidth="1"/>
    <col min="3116" max="3116" width="10.625" customWidth="1"/>
    <col min="3117" max="3118" width="1.25" customWidth="1"/>
    <col min="3119" max="3119" width="10.625" customWidth="1"/>
    <col min="3120" max="3121" width="1.25" customWidth="1"/>
    <col min="3122" max="3122" width="10.625" customWidth="1"/>
    <col min="3123" max="3123" width="1.25" customWidth="1"/>
    <col min="3124" max="3124" width="1" customWidth="1"/>
    <col min="3329" max="3332" width="2.625" customWidth="1"/>
    <col min="3333" max="3333" width="1.5" customWidth="1"/>
    <col min="3334" max="3342" width="2.625" customWidth="1"/>
    <col min="3343" max="3343" width="1.25" customWidth="1"/>
    <col min="3344" max="3344" width="10.625" customWidth="1"/>
    <col min="3345" max="3346" width="1.25" customWidth="1"/>
    <col min="3347" max="3347" width="10.625" customWidth="1"/>
    <col min="3348" max="3349" width="1.25" customWidth="1"/>
    <col min="3350" max="3359" width="0" hidden="1" customWidth="1"/>
    <col min="3360" max="3360" width="10.625" customWidth="1"/>
    <col min="3361" max="3362" width="1.25" customWidth="1"/>
    <col min="3363" max="3363" width="10.625" customWidth="1"/>
    <col min="3364" max="3365" width="1.25" customWidth="1"/>
    <col min="3366" max="3366" width="10.625" customWidth="1"/>
    <col min="3367" max="3368" width="1.25" customWidth="1"/>
    <col min="3369" max="3369" width="11.625" customWidth="1"/>
    <col min="3370" max="3371" width="1.25" customWidth="1"/>
    <col min="3372" max="3372" width="10.625" customWidth="1"/>
    <col min="3373" max="3374" width="1.25" customWidth="1"/>
    <col min="3375" max="3375" width="10.625" customWidth="1"/>
    <col min="3376" max="3377" width="1.25" customWidth="1"/>
    <col min="3378" max="3378" width="10.625" customWidth="1"/>
    <col min="3379" max="3379" width="1.25" customWidth="1"/>
    <col min="3380" max="3380" width="1" customWidth="1"/>
    <col min="3585" max="3588" width="2.625" customWidth="1"/>
    <col min="3589" max="3589" width="1.5" customWidth="1"/>
    <col min="3590" max="3598" width="2.625" customWidth="1"/>
    <col min="3599" max="3599" width="1.25" customWidth="1"/>
    <col min="3600" max="3600" width="10.625" customWidth="1"/>
    <col min="3601" max="3602" width="1.25" customWidth="1"/>
    <col min="3603" max="3603" width="10.625" customWidth="1"/>
    <col min="3604" max="3605" width="1.25" customWidth="1"/>
    <col min="3606" max="3615" width="0" hidden="1" customWidth="1"/>
    <col min="3616" max="3616" width="10.625" customWidth="1"/>
    <col min="3617" max="3618" width="1.25" customWidth="1"/>
    <col min="3619" max="3619" width="10.625" customWidth="1"/>
    <col min="3620" max="3621" width="1.25" customWidth="1"/>
    <col min="3622" max="3622" width="10.625" customWidth="1"/>
    <col min="3623" max="3624" width="1.25" customWidth="1"/>
    <col min="3625" max="3625" width="11.625" customWidth="1"/>
    <col min="3626" max="3627" width="1.25" customWidth="1"/>
    <col min="3628" max="3628" width="10.625" customWidth="1"/>
    <col min="3629" max="3630" width="1.25" customWidth="1"/>
    <col min="3631" max="3631" width="10.625" customWidth="1"/>
    <col min="3632" max="3633" width="1.25" customWidth="1"/>
    <col min="3634" max="3634" width="10.625" customWidth="1"/>
    <col min="3635" max="3635" width="1.25" customWidth="1"/>
    <col min="3636" max="3636" width="1" customWidth="1"/>
    <col min="3841" max="3844" width="2.625" customWidth="1"/>
    <col min="3845" max="3845" width="1.5" customWidth="1"/>
    <col min="3846" max="3854" width="2.625" customWidth="1"/>
    <col min="3855" max="3855" width="1.25" customWidth="1"/>
    <col min="3856" max="3856" width="10.625" customWidth="1"/>
    <col min="3857" max="3858" width="1.25" customWidth="1"/>
    <col min="3859" max="3859" width="10.625" customWidth="1"/>
    <col min="3860" max="3861" width="1.25" customWidth="1"/>
    <col min="3862" max="3871" width="0" hidden="1" customWidth="1"/>
    <col min="3872" max="3872" width="10.625" customWidth="1"/>
    <col min="3873" max="3874" width="1.25" customWidth="1"/>
    <col min="3875" max="3875" width="10.625" customWidth="1"/>
    <col min="3876" max="3877" width="1.25" customWidth="1"/>
    <col min="3878" max="3878" width="10.625" customWidth="1"/>
    <col min="3879" max="3880" width="1.25" customWidth="1"/>
    <col min="3881" max="3881" width="11.625" customWidth="1"/>
    <col min="3882" max="3883" width="1.25" customWidth="1"/>
    <col min="3884" max="3884" width="10.625" customWidth="1"/>
    <col min="3885" max="3886" width="1.25" customWidth="1"/>
    <col min="3887" max="3887" width="10.625" customWidth="1"/>
    <col min="3888" max="3889" width="1.25" customWidth="1"/>
    <col min="3890" max="3890" width="10.625" customWidth="1"/>
    <col min="3891" max="3891" width="1.25" customWidth="1"/>
    <col min="3892" max="3892" width="1" customWidth="1"/>
    <col min="4097" max="4100" width="2.625" customWidth="1"/>
    <col min="4101" max="4101" width="1.5" customWidth="1"/>
    <col min="4102" max="4110" width="2.625" customWidth="1"/>
    <col min="4111" max="4111" width="1.25" customWidth="1"/>
    <col min="4112" max="4112" width="10.625" customWidth="1"/>
    <col min="4113" max="4114" width="1.25" customWidth="1"/>
    <col min="4115" max="4115" width="10.625" customWidth="1"/>
    <col min="4116" max="4117" width="1.25" customWidth="1"/>
    <col min="4118" max="4127" width="0" hidden="1" customWidth="1"/>
    <col min="4128" max="4128" width="10.625" customWidth="1"/>
    <col min="4129" max="4130" width="1.25" customWidth="1"/>
    <col min="4131" max="4131" width="10.625" customWidth="1"/>
    <col min="4132" max="4133" width="1.25" customWidth="1"/>
    <col min="4134" max="4134" width="10.625" customWidth="1"/>
    <col min="4135" max="4136" width="1.25" customWidth="1"/>
    <col min="4137" max="4137" width="11.625" customWidth="1"/>
    <col min="4138" max="4139" width="1.25" customWidth="1"/>
    <col min="4140" max="4140" width="10.625" customWidth="1"/>
    <col min="4141" max="4142" width="1.25" customWidth="1"/>
    <col min="4143" max="4143" width="10.625" customWidth="1"/>
    <col min="4144" max="4145" width="1.25" customWidth="1"/>
    <col min="4146" max="4146" width="10.625" customWidth="1"/>
    <col min="4147" max="4147" width="1.25" customWidth="1"/>
    <col min="4148" max="4148" width="1" customWidth="1"/>
    <col min="4353" max="4356" width="2.625" customWidth="1"/>
    <col min="4357" max="4357" width="1.5" customWidth="1"/>
    <col min="4358" max="4366" width="2.625" customWidth="1"/>
    <col min="4367" max="4367" width="1.25" customWidth="1"/>
    <col min="4368" max="4368" width="10.625" customWidth="1"/>
    <col min="4369" max="4370" width="1.25" customWidth="1"/>
    <col min="4371" max="4371" width="10.625" customWidth="1"/>
    <col min="4372" max="4373" width="1.25" customWidth="1"/>
    <col min="4374" max="4383" width="0" hidden="1" customWidth="1"/>
    <col min="4384" max="4384" width="10.625" customWidth="1"/>
    <col min="4385" max="4386" width="1.25" customWidth="1"/>
    <col min="4387" max="4387" width="10.625" customWidth="1"/>
    <col min="4388" max="4389" width="1.25" customWidth="1"/>
    <col min="4390" max="4390" width="10.625" customWidth="1"/>
    <col min="4391" max="4392" width="1.25" customWidth="1"/>
    <col min="4393" max="4393" width="11.625" customWidth="1"/>
    <col min="4394" max="4395" width="1.25" customWidth="1"/>
    <col min="4396" max="4396" width="10.625" customWidth="1"/>
    <col min="4397" max="4398" width="1.25" customWidth="1"/>
    <col min="4399" max="4399" width="10.625" customWidth="1"/>
    <col min="4400" max="4401" width="1.25" customWidth="1"/>
    <col min="4402" max="4402" width="10.625" customWidth="1"/>
    <col min="4403" max="4403" width="1.25" customWidth="1"/>
    <col min="4404" max="4404" width="1" customWidth="1"/>
    <col min="4609" max="4612" width="2.625" customWidth="1"/>
    <col min="4613" max="4613" width="1.5" customWidth="1"/>
    <col min="4614" max="4622" width="2.625" customWidth="1"/>
    <col min="4623" max="4623" width="1.25" customWidth="1"/>
    <col min="4624" max="4624" width="10.625" customWidth="1"/>
    <col min="4625" max="4626" width="1.25" customWidth="1"/>
    <col min="4627" max="4627" width="10.625" customWidth="1"/>
    <col min="4628" max="4629" width="1.25" customWidth="1"/>
    <col min="4630" max="4639" width="0" hidden="1" customWidth="1"/>
    <col min="4640" max="4640" width="10.625" customWidth="1"/>
    <col min="4641" max="4642" width="1.25" customWidth="1"/>
    <col min="4643" max="4643" width="10.625" customWidth="1"/>
    <col min="4644" max="4645" width="1.25" customWidth="1"/>
    <col min="4646" max="4646" width="10.625" customWidth="1"/>
    <col min="4647" max="4648" width="1.25" customWidth="1"/>
    <col min="4649" max="4649" width="11.625" customWidth="1"/>
    <col min="4650" max="4651" width="1.25" customWidth="1"/>
    <col min="4652" max="4652" width="10.625" customWidth="1"/>
    <col min="4653" max="4654" width="1.25" customWidth="1"/>
    <col min="4655" max="4655" width="10.625" customWidth="1"/>
    <col min="4656" max="4657" width="1.25" customWidth="1"/>
    <col min="4658" max="4658" width="10.625" customWidth="1"/>
    <col min="4659" max="4659" width="1.25" customWidth="1"/>
    <col min="4660" max="4660" width="1" customWidth="1"/>
    <col min="4865" max="4868" width="2.625" customWidth="1"/>
    <col min="4869" max="4869" width="1.5" customWidth="1"/>
    <col min="4870" max="4878" width="2.625" customWidth="1"/>
    <col min="4879" max="4879" width="1.25" customWidth="1"/>
    <col min="4880" max="4880" width="10.625" customWidth="1"/>
    <col min="4881" max="4882" width="1.25" customWidth="1"/>
    <col min="4883" max="4883" width="10.625" customWidth="1"/>
    <col min="4884" max="4885" width="1.25" customWidth="1"/>
    <col min="4886" max="4895" width="0" hidden="1" customWidth="1"/>
    <col min="4896" max="4896" width="10.625" customWidth="1"/>
    <col min="4897" max="4898" width="1.25" customWidth="1"/>
    <col min="4899" max="4899" width="10.625" customWidth="1"/>
    <col min="4900" max="4901" width="1.25" customWidth="1"/>
    <col min="4902" max="4902" width="10.625" customWidth="1"/>
    <col min="4903" max="4904" width="1.25" customWidth="1"/>
    <col min="4905" max="4905" width="11.625" customWidth="1"/>
    <col min="4906" max="4907" width="1.25" customWidth="1"/>
    <col min="4908" max="4908" width="10.625" customWidth="1"/>
    <col min="4909" max="4910" width="1.25" customWidth="1"/>
    <col min="4911" max="4911" width="10.625" customWidth="1"/>
    <col min="4912" max="4913" width="1.25" customWidth="1"/>
    <col min="4914" max="4914" width="10.625" customWidth="1"/>
    <col min="4915" max="4915" width="1.25" customWidth="1"/>
    <col min="4916" max="4916" width="1" customWidth="1"/>
    <col min="5121" max="5124" width="2.625" customWidth="1"/>
    <col min="5125" max="5125" width="1.5" customWidth="1"/>
    <col min="5126" max="5134" width="2.625" customWidth="1"/>
    <col min="5135" max="5135" width="1.25" customWidth="1"/>
    <col min="5136" max="5136" width="10.625" customWidth="1"/>
    <col min="5137" max="5138" width="1.25" customWidth="1"/>
    <col min="5139" max="5139" width="10.625" customWidth="1"/>
    <col min="5140" max="5141" width="1.25" customWidth="1"/>
    <col min="5142" max="5151" width="0" hidden="1" customWidth="1"/>
    <col min="5152" max="5152" width="10.625" customWidth="1"/>
    <col min="5153" max="5154" width="1.25" customWidth="1"/>
    <col min="5155" max="5155" width="10.625" customWidth="1"/>
    <col min="5156" max="5157" width="1.25" customWidth="1"/>
    <col min="5158" max="5158" width="10.625" customWidth="1"/>
    <col min="5159" max="5160" width="1.25" customWidth="1"/>
    <col min="5161" max="5161" width="11.625" customWidth="1"/>
    <col min="5162" max="5163" width="1.25" customWidth="1"/>
    <col min="5164" max="5164" width="10.625" customWidth="1"/>
    <col min="5165" max="5166" width="1.25" customWidth="1"/>
    <col min="5167" max="5167" width="10.625" customWidth="1"/>
    <col min="5168" max="5169" width="1.25" customWidth="1"/>
    <col min="5170" max="5170" width="10.625" customWidth="1"/>
    <col min="5171" max="5171" width="1.25" customWidth="1"/>
    <col min="5172" max="5172" width="1" customWidth="1"/>
    <col min="5377" max="5380" width="2.625" customWidth="1"/>
    <col min="5381" max="5381" width="1.5" customWidth="1"/>
    <col min="5382" max="5390" width="2.625" customWidth="1"/>
    <col min="5391" max="5391" width="1.25" customWidth="1"/>
    <col min="5392" max="5392" width="10.625" customWidth="1"/>
    <col min="5393" max="5394" width="1.25" customWidth="1"/>
    <col min="5395" max="5395" width="10.625" customWidth="1"/>
    <col min="5396" max="5397" width="1.25" customWidth="1"/>
    <col min="5398" max="5407" width="0" hidden="1" customWidth="1"/>
    <col min="5408" max="5408" width="10.625" customWidth="1"/>
    <col min="5409" max="5410" width="1.25" customWidth="1"/>
    <col min="5411" max="5411" width="10.625" customWidth="1"/>
    <col min="5412" max="5413" width="1.25" customWidth="1"/>
    <col min="5414" max="5414" width="10.625" customWidth="1"/>
    <col min="5415" max="5416" width="1.25" customWidth="1"/>
    <col min="5417" max="5417" width="11.625" customWidth="1"/>
    <col min="5418" max="5419" width="1.25" customWidth="1"/>
    <col min="5420" max="5420" width="10.625" customWidth="1"/>
    <col min="5421" max="5422" width="1.25" customWidth="1"/>
    <col min="5423" max="5423" width="10.625" customWidth="1"/>
    <col min="5424" max="5425" width="1.25" customWidth="1"/>
    <col min="5426" max="5426" width="10.625" customWidth="1"/>
    <col min="5427" max="5427" width="1.25" customWidth="1"/>
    <col min="5428" max="5428" width="1" customWidth="1"/>
    <col min="5633" max="5636" width="2.625" customWidth="1"/>
    <col min="5637" max="5637" width="1.5" customWidth="1"/>
    <col min="5638" max="5646" width="2.625" customWidth="1"/>
    <col min="5647" max="5647" width="1.25" customWidth="1"/>
    <col min="5648" max="5648" width="10.625" customWidth="1"/>
    <col min="5649" max="5650" width="1.25" customWidth="1"/>
    <col min="5651" max="5651" width="10.625" customWidth="1"/>
    <col min="5652" max="5653" width="1.25" customWidth="1"/>
    <col min="5654" max="5663" width="0" hidden="1" customWidth="1"/>
    <col min="5664" max="5664" width="10.625" customWidth="1"/>
    <col min="5665" max="5666" width="1.25" customWidth="1"/>
    <col min="5667" max="5667" width="10.625" customWidth="1"/>
    <col min="5668" max="5669" width="1.25" customWidth="1"/>
    <col min="5670" max="5670" width="10.625" customWidth="1"/>
    <col min="5671" max="5672" width="1.25" customWidth="1"/>
    <col min="5673" max="5673" width="11.625" customWidth="1"/>
    <col min="5674" max="5675" width="1.25" customWidth="1"/>
    <col min="5676" max="5676" width="10.625" customWidth="1"/>
    <col min="5677" max="5678" width="1.25" customWidth="1"/>
    <col min="5679" max="5679" width="10.625" customWidth="1"/>
    <col min="5680" max="5681" width="1.25" customWidth="1"/>
    <col min="5682" max="5682" width="10.625" customWidth="1"/>
    <col min="5683" max="5683" width="1.25" customWidth="1"/>
    <col min="5684" max="5684" width="1" customWidth="1"/>
    <col min="5889" max="5892" width="2.625" customWidth="1"/>
    <col min="5893" max="5893" width="1.5" customWidth="1"/>
    <col min="5894" max="5902" width="2.625" customWidth="1"/>
    <col min="5903" max="5903" width="1.25" customWidth="1"/>
    <col min="5904" max="5904" width="10.625" customWidth="1"/>
    <col min="5905" max="5906" width="1.25" customWidth="1"/>
    <col min="5907" max="5907" width="10.625" customWidth="1"/>
    <col min="5908" max="5909" width="1.25" customWidth="1"/>
    <col min="5910" max="5919" width="0" hidden="1" customWidth="1"/>
    <col min="5920" max="5920" width="10.625" customWidth="1"/>
    <col min="5921" max="5922" width="1.25" customWidth="1"/>
    <col min="5923" max="5923" width="10.625" customWidth="1"/>
    <col min="5924" max="5925" width="1.25" customWidth="1"/>
    <col min="5926" max="5926" width="10.625" customWidth="1"/>
    <col min="5927" max="5928" width="1.25" customWidth="1"/>
    <col min="5929" max="5929" width="11.625" customWidth="1"/>
    <col min="5930" max="5931" width="1.25" customWidth="1"/>
    <col min="5932" max="5932" width="10.625" customWidth="1"/>
    <col min="5933" max="5934" width="1.25" customWidth="1"/>
    <col min="5935" max="5935" width="10.625" customWidth="1"/>
    <col min="5936" max="5937" width="1.25" customWidth="1"/>
    <col min="5938" max="5938" width="10.625" customWidth="1"/>
    <col min="5939" max="5939" width="1.25" customWidth="1"/>
    <col min="5940" max="5940" width="1" customWidth="1"/>
    <col min="6145" max="6148" width="2.625" customWidth="1"/>
    <col min="6149" max="6149" width="1.5" customWidth="1"/>
    <col min="6150" max="6158" width="2.625" customWidth="1"/>
    <col min="6159" max="6159" width="1.25" customWidth="1"/>
    <col min="6160" max="6160" width="10.625" customWidth="1"/>
    <col min="6161" max="6162" width="1.25" customWidth="1"/>
    <col min="6163" max="6163" width="10.625" customWidth="1"/>
    <col min="6164" max="6165" width="1.25" customWidth="1"/>
    <col min="6166" max="6175" width="0" hidden="1" customWidth="1"/>
    <col min="6176" max="6176" width="10.625" customWidth="1"/>
    <col min="6177" max="6178" width="1.25" customWidth="1"/>
    <col min="6179" max="6179" width="10.625" customWidth="1"/>
    <col min="6180" max="6181" width="1.25" customWidth="1"/>
    <col min="6182" max="6182" width="10.625" customWidth="1"/>
    <col min="6183" max="6184" width="1.25" customWidth="1"/>
    <col min="6185" max="6185" width="11.625" customWidth="1"/>
    <col min="6186" max="6187" width="1.25" customWidth="1"/>
    <col min="6188" max="6188" width="10.625" customWidth="1"/>
    <col min="6189" max="6190" width="1.25" customWidth="1"/>
    <col min="6191" max="6191" width="10.625" customWidth="1"/>
    <col min="6192" max="6193" width="1.25" customWidth="1"/>
    <col min="6194" max="6194" width="10.625" customWidth="1"/>
    <col min="6195" max="6195" width="1.25" customWidth="1"/>
    <col min="6196" max="6196" width="1" customWidth="1"/>
    <col min="6401" max="6404" width="2.625" customWidth="1"/>
    <col min="6405" max="6405" width="1.5" customWidth="1"/>
    <col min="6406" max="6414" width="2.625" customWidth="1"/>
    <col min="6415" max="6415" width="1.25" customWidth="1"/>
    <col min="6416" max="6416" width="10.625" customWidth="1"/>
    <col min="6417" max="6418" width="1.25" customWidth="1"/>
    <col min="6419" max="6419" width="10.625" customWidth="1"/>
    <col min="6420" max="6421" width="1.25" customWidth="1"/>
    <col min="6422" max="6431" width="0" hidden="1" customWidth="1"/>
    <col min="6432" max="6432" width="10.625" customWidth="1"/>
    <col min="6433" max="6434" width="1.25" customWidth="1"/>
    <col min="6435" max="6435" width="10.625" customWidth="1"/>
    <col min="6436" max="6437" width="1.25" customWidth="1"/>
    <col min="6438" max="6438" width="10.625" customWidth="1"/>
    <col min="6439" max="6440" width="1.25" customWidth="1"/>
    <col min="6441" max="6441" width="11.625" customWidth="1"/>
    <col min="6442" max="6443" width="1.25" customWidth="1"/>
    <col min="6444" max="6444" width="10.625" customWidth="1"/>
    <col min="6445" max="6446" width="1.25" customWidth="1"/>
    <col min="6447" max="6447" width="10.625" customWidth="1"/>
    <col min="6448" max="6449" width="1.25" customWidth="1"/>
    <col min="6450" max="6450" width="10.625" customWidth="1"/>
    <col min="6451" max="6451" width="1.25" customWidth="1"/>
    <col min="6452" max="6452" width="1" customWidth="1"/>
    <col min="6657" max="6660" width="2.625" customWidth="1"/>
    <col min="6661" max="6661" width="1.5" customWidth="1"/>
    <col min="6662" max="6670" width="2.625" customWidth="1"/>
    <col min="6671" max="6671" width="1.25" customWidth="1"/>
    <col min="6672" max="6672" width="10.625" customWidth="1"/>
    <col min="6673" max="6674" width="1.25" customWidth="1"/>
    <col min="6675" max="6675" width="10.625" customWidth="1"/>
    <col min="6676" max="6677" width="1.25" customWidth="1"/>
    <col min="6678" max="6687" width="0" hidden="1" customWidth="1"/>
    <col min="6688" max="6688" width="10.625" customWidth="1"/>
    <col min="6689" max="6690" width="1.25" customWidth="1"/>
    <col min="6691" max="6691" width="10.625" customWidth="1"/>
    <col min="6692" max="6693" width="1.25" customWidth="1"/>
    <col min="6694" max="6694" width="10.625" customWidth="1"/>
    <col min="6695" max="6696" width="1.25" customWidth="1"/>
    <col min="6697" max="6697" width="11.625" customWidth="1"/>
    <col min="6698" max="6699" width="1.25" customWidth="1"/>
    <col min="6700" max="6700" width="10.625" customWidth="1"/>
    <col min="6701" max="6702" width="1.25" customWidth="1"/>
    <col min="6703" max="6703" width="10.625" customWidth="1"/>
    <col min="6704" max="6705" width="1.25" customWidth="1"/>
    <col min="6706" max="6706" width="10.625" customWidth="1"/>
    <col min="6707" max="6707" width="1.25" customWidth="1"/>
    <col min="6708" max="6708" width="1" customWidth="1"/>
    <col min="6913" max="6916" width="2.625" customWidth="1"/>
    <col min="6917" max="6917" width="1.5" customWidth="1"/>
    <col min="6918" max="6926" width="2.625" customWidth="1"/>
    <col min="6927" max="6927" width="1.25" customWidth="1"/>
    <col min="6928" max="6928" width="10.625" customWidth="1"/>
    <col min="6929" max="6930" width="1.25" customWidth="1"/>
    <col min="6931" max="6931" width="10.625" customWidth="1"/>
    <col min="6932" max="6933" width="1.25" customWidth="1"/>
    <col min="6934" max="6943" width="0" hidden="1" customWidth="1"/>
    <col min="6944" max="6944" width="10.625" customWidth="1"/>
    <col min="6945" max="6946" width="1.25" customWidth="1"/>
    <col min="6947" max="6947" width="10.625" customWidth="1"/>
    <col min="6948" max="6949" width="1.25" customWidth="1"/>
    <col min="6950" max="6950" width="10.625" customWidth="1"/>
    <col min="6951" max="6952" width="1.25" customWidth="1"/>
    <col min="6953" max="6953" width="11.625" customWidth="1"/>
    <col min="6954" max="6955" width="1.25" customWidth="1"/>
    <col min="6956" max="6956" width="10.625" customWidth="1"/>
    <col min="6957" max="6958" width="1.25" customWidth="1"/>
    <col min="6959" max="6959" width="10.625" customWidth="1"/>
    <col min="6960" max="6961" width="1.25" customWidth="1"/>
    <col min="6962" max="6962" width="10.625" customWidth="1"/>
    <col min="6963" max="6963" width="1.25" customWidth="1"/>
    <col min="6964" max="6964" width="1" customWidth="1"/>
    <col min="7169" max="7172" width="2.625" customWidth="1"/>
    <col min="7173" max="7173" width="1.5" customWidth="1"/>
    <col min="7174" max="7182" width="2.625" customWidth="1"/>
    <col min="7183" max="7183" width="1.25" customWidth="1"/>
    <col min="7184" max="7184" width="10.625" customWidth="1"/>
    <col min="7185" max="7186" width="1.25" customWidth="1"/>
    <col min="7187" max="7187" width="10.625" customWidth="1"/>
    <col min="7188" max="7189" width="1.25" customWidth="1"/>
    <col min="7190" max="7199" width="0" hidden="1" customWidth="1"/>
    <col min="7200" max="7200" width="10.625" customWidth="1"/>
    <col min="7201" max="7202" width="1.25" customWidth="1"/>
    <col min="7203" max="7203" width="10.625" customWidth="1"/>
    <col min="7204" max="7205" width="1.25" customWidth="1"/>
    <col min="7206" max="7206" width="10.625" customWidth="1"/>
    <col min="7207" max="7208" width="1.25" customWidth="1"/>
    <col min="7209" max="7209" width="11.625" customWidth="1"/>
    <col min="7210" max="7211" width="1.25" customWidth="1"/>
    <col min="7212" max="7212" width="10.625" customWidth="1"/>
    <col min="7213" max="7214" width="1.25" customWidth="1"/>
    <col min="7215" max="7215" width="10.625" customWidth="1"/>
    <col min="7216" max="7217" width="1.25" customWidth="1"/>
    <col min="7218" max="7218" width="10.625" customWidth="1"/>
    <col min="7219" max="7219" width="1.25" customWidth="1"/>
    <col min="7220" max="7220" width="1" customWidth="1"/>
    <col min="7425" max="7428" width="2.625" customWidth="1"/>
    <col min="7429" max="7429" width="1.5" customWidth="1"/>
    <col min="7430" max="7438" width="2.625" customWidth="1"/>
    <col min="7439" max="7439" width="1.25" customWidth="1"/>
    <col min="7440" max="7440" width="10.625" customWidth="1"/>
    <col min="7441" max="7442" width="1.25" customWidth="1"/>
    <col min="7443" max="7443" width="10.625" customWidth="1"/>
    <col min="7444" max="7445" width="1.25" customWidth="1"/>
    <col min="7446" max="7455" width="0" hidden="1" customWidth="1"/>
    <col min="7456" max="7456" width="10.625" customWidth="1"/>
    <col min="7457" max="7458" width="1.25" customWidth="1"/>
    <col min="7459" max="7459" width="10.625" customWidth="1"/>
    <col min="7460" max="7461" width="1.25" customWidth="1"/>
    <col min="7462" max="7462" width="10.625" customWidth="1"/>
    <col min="7463" max="7464" width="1.25" customWidth="1"/>
    <col min="7465" max="7465" width="11.625" customWidth="1"/>
    <col min="7466" max="7467" width="1.25" customWidth="1"/>
    <col min="7468" max="7468" width="10.625" customWidth="1"/>
    <col min="7469" max="7470" width="1.25" customWidth="1"/>
    <col min="7471" max="7471" width="10.625" customWidth="1"/>
    <col min="7472" max="7473" width="1.25" customWidth="1"/>
    <col min="7474" max="7474" width="10.625" customWidth="1"/>
    <col min="7475" max="7475" width="1.25" customWidth="1"/>
    <col min="7476" max="7476" width="1" customWidth="1"/>
    <col min="7681" max="7684" width="2.625" customWidth="1"/>
    <col min="7685" max="7685" width="1.5" customWidth="1"/>
    <col min="7686" max="7694" width="2.625" customWidth="1"/>
    <col min="7695" max="7695" width="1.25" customWidth="1"/>
    <col min="7696" max="7696" width="10.625" customWidth="1"/>
    <col min="7697" max="7698" width="1.25" customWidth="1"/>
    <col min="7699" max="7699" width="10.625" customWidth="1"/>
    <col min="7700" max="7701" width="1.25" customWidth="1"/>
    <col min="7702" max="7711" width="0" hidden="1" customWidth="1"/>
    <col min="7712" max="7712" width="10.625" customWidth="1"/>
    <col min="7713" max="7714" width="1.25" customWidth="1"/>
    <col min="7715" max="7715" width="10.625" customWidth="1"/>
    <col min="7716" max="7717" width="1.25" customWidth="1"/>
    <col min="7718" max="7718" width="10.625" customWidth="1"/>
    <col min="7719" max="7720" width="1.25" customWidth="1"/>
    <col min="7721" max="7721" width="11.625" customWidth="1"/>
    <col min="7722" max="7723" width="1.25" customWidth="1"/>
    <col min="7724" max="7724" width="10.625" customWidth="1"/>
    <col min="7725" max="7726" width="1.25" customWidth="1"/>
    <col min="7727" max="7727" width="10.625" customWidth="1"/>
    <col min="7728" max="7729" width="1.25" customWidth="1"/>
    <col min="7730" max="7730" width="10.625" customWidth="1"/>
    <col min="7731" max="7731" width="1.25" customWidth="1"/>
    <col min="7732" max="7732" width="1" customWidth="1"/>
    <col min="7937" max="7940" width="2.625" customWidth="1"/>
    <col min="7941" max="7941" width="1.5" customWidth="1"/>
    <col min="7942" max="7950" width="2.625" customWidth="1"/>
    <col min="7951" max="7951" width="1.25" customWidth="1"/>
    <col min="7952" max="7952" width="10.625" customWidth="1"/>
    <col min="7953" max="7954" width="1.25" customWidth="1"/>
    <col min="7955" max="7955" width="10.625" customWidth="1"/>
    <col min="7956" max="7957" width="1.25" customWidth="1"/>
    <col min="7958" max="7967" width="0" hidden="1" customWidth="1"/>
    <col min="7968" max="7968" width="10.625" customWidth="1"/>
    <col min="7969" max="7970" width="1.25" customWidth="1"/>
    <col min="7971" max="7971" width="10.625" customWidth="1"/>
    <col min="7972" max="7973" width="1.25" customWidth="1"/>
    <col min="7974" max="7974" width="10.625" customWidth="1"/>
    <col min="7975" max="7976" width="1.25" customWidth="1"/>
    <col min="7977" max="7977" width="11.625" customWidth="1"/>
    <col min="7978" max="7979" width="1.25" customWidth="1"/>
    <col min="7980" max="7980" width="10.625" customWidth="1"/>
    <col min="7981" max="7982" width="1.25" customWidth="1"/>
    <col min="7983" max="7983" width="10.625" customWidth="1"/>
    <col min="7984" max="7985" width="1.25" customWidth="1"/>
    <col min="7986" max="7986" width="10.625" customWidth="1"/>
    <col min="7987" max="7987" width="1.25" customWidth="1"/>
    <col min="7988" max="7988" width="1" customWidth="1"/>
    <col min="8193" max="8196" width="2.625" customWidth="1"/>
    <col min="8197" max="8197" width="1.5" customWidth="1"/>
    <col min="8198" max="8206" width="2.625" customWidth="1"/>
    <col min="8207" max="8207" width="1.25" customWidth="1"/>
    <col min="8208" max="8208" width="10.625" customWidth="1"/>
    <col min="8209" max="8210" width="1.25" customWidth="1"/>
    <col min="8211" max="8211" width="10.625" customWidth="1"/>
    <col min="8212" max="8213" width="1.25" customWidth="1"/>
    <col min="8214" max="8223" width="0" hidden="1" customWidth="1"/>
    <col min="8224" max="8224" width="10.625" customWidth="1"/>
    <col min="8225" max="8226" width="1.25" customWidth="1"/>
    <col min="8227" max="8227" width="10.625" customWidth="1"/>
    <col min="8228" max="8229" width="1.25" customWidth="1"/>
    <col min="8230" max="8230" width="10.625" customWidth="1"/>
    <col min="8231" max="8232" width="1.25" customWidth="1"/>
    <col min="8233" max="8233" width="11.625" customWidth="1"/>
    <col min="8234" max="8235" width="1.25" customWidth="1"/>
    <col min="8236" max="8236" width="10.625" customWidth="1"/>
    <col min="8237" max="8238" width="1.25" customWidth="1"/>
    <col min="8239" max="8239" width="10.625" customWidth="1"/>
    <col min="8240" max="8241" width="1.25" customWidth="1"/>
    <col min="8242" max="8242" width="10.625" customWidth="1"/>
    <col min="8243" max="8243" width="1.25" customWidth="1"/>
    <col min="8244" max="8244" width="1" customWidth="1"/>
    <col min="8449" max="8452" width="2.625" customWidth="1"/>
    <col min="8453" max="8453" width="1.5" customWidth="1"/>
    <col min="8454" max="8462" width="2.625" customWidth="1"/>
    <col min="8463" max="8463" width="1.25" customWidth="1"/>
    <col min="8464" max="8464" width="10.625" customWidth="1"/>
    <col min="8465" max="8466" width="1.25" customWidth="1"/>
    <col min="8467" max="8467" width="10.625" customWidth="1"/>
    <col min="8468" max="8469" width="1.25" customWidth="1"/>
    <col min="8470" max="8479" width="0" hidden="1" customWidth="1"/>
    <col min="8480" max="8480" width="10.625" customWidth="1"/>
    <col min="8481" max="8482" width="1.25" customWidth="1"/>
    <col min="8483" max="8483" width="10.625" customWidth="1"/>
    <col min="8484" max="8485" width="1.25" customWidth="1"/>
    <col min="8486" max="8486" width="10.625" customWidth="1"/>
    <col min="8487" max="8488" width="1.25" customWidth="1"/>
    <col min="8489" max="8489" width="11.625" customWidth="1"/>
    <col min="8490" max="8491" width="1.25" customWidth="1"/>
    <col min="8492" max="8492" width="10.625" customWidth="1"/>
    <col min="8493" max="8494" width="1.25" customWidth="1"/>
    <col min="8495" max="8495" width="10.625" customWidth="1"/>
    <col min="8496" max="8497" width="1.25" customWidth="1"/>
    <col min="8498" max="8498" width="10.625" customWidth="1"/>
    <col min="8499" max="8499" width="1.25" customWidth="1"/>
    <col min="8500" max="8500" width="1" customWidth="1"/>
    <col min="8705" max="8708" width="2.625" customWidth="1"/>
    <col min="8709" max="8709" width="1.5" customWidth="1"/>
    <col min="8710" max="8718" width="2.625" customWidth="1"/>
    <col min="8719" max="8719" width="1.25" customWidth="1"/>
    <col min="8720" max="8720" width="10.625" customWidth="1"/>
    <col min="8721" max="8722" width="1.25" customWidth="1"/>
    <col min="8723" max="8723" width="10.625" customWidth="1"/>
    <col min="8724" max="8725" width="1.25" customWidth="1"/>
    <col min="8726" max="8735" width="0" hidden="1" customWidth="1"/>
    <col min="8736" max="8736" width="10.625" customWidth="1"/>
    <col min="8737" max="8738" width="1.25" customWidth="1"/>
    <col min="8739" max="8739" width="10.625" customWidth="1"/>
    <col min="8740" max="8741" width="1.25" customWidth="1"/>
    <col min="8742" max="8742" width="10.625" customWidth="1"/>
    <col min="8743" max="8744" width="1.25" customWidth="1"/>
    <col min="8745" max="8745" width="11.625" customWidth="1"/>
    <col min="8746" max="8747" width="1.25" customWidth="1"/>
    <col min="8748" max="8748" width="10.625" customWidth="1"/>
    <col min="8749" max="8750" width="1.25" customWidth="1"/>
    <col min="8751" max="8751" width="10.625" customWidth="1"/>
    <col min="8752" max="8753" width="1.25" customWidth="1"/>
    <col min="8754" max="8754" width="10.625" customWidth="1"/>
    <col min="8755" max="8755" width="1.25" customWidth="1"/>
    <col min="8756" max="8756" width="1" customWidth="1"/>
    <col min="8961" max="8964" width="2.625" customWidth="1"/>
    <col min="8965" max="8965" width="1.5" customWidth="1"/>
    <col min="8966" max="8974" width="2.625" customWidth="1"/>
    <col min="8975" max="8975" width="1.25" customWidth="1"/>
    <col min="8976" max="8976" width="10.625" customWidth="1"/>
    <col min="8977" max="8978" width="1.25" customWidth="1"/>
    <col min="8979" max="8979" width="10.625" customWidth="1"/>
    <col min="8980" max="8981" width="1.25" customWidth="1"/>
    <col min="8982" max="8991" width="0" hidden="1" customWidth="1"/>
    <col min="8992" max="8992" width="10.625" customWidth="1"/>
    <col min="8993" max="8994" width="1.25" customWidth="1"/>
    <col min="8995" max="8995" width="10.625" customWidth="1"/>
    <col min="8996" max="8997" width="1.25" customWidth="1"/>
    <col min="8998" max="8998" width="10.625" customWidth="1"/>
    <col min="8999" max="9000" width="1.25" customWidth="1"/>
    <col min="9001" max="9001" width="11.625" customWidth="1"/>
    <col min="9002" max="9003" width="1.25" customWidth="1"/>
    <col min="9004" max="9004" width="10.625" customWidth="1"/>
    <col min="9005" max="9006" width="1.25" customWidth="1"/>
    <col min="9007" max="9007" width="10.625" customWidth="1"/>
    <col min="9008" max="9009" width="1.25" customWidth="1"/>
    <col min="9010" max="9010" width="10.625" customWidth="1"/>
    <col min="9011" max="9011" width="1.25" customWidth="1"/>
    <col min="9012" max="9012" width="1" customWidth="1"/>
    <col min="9217" max="9220" width="2.625" customWidth="1"/>
    <col min="9221" max="9221" width="1.5" customWidth="1"/>
    <col min="9222" max="9230" width="2.625" customWidth="1"/>
    <col min="9231" max="9231" width="1.25" customWidth="1"/>
    <col min="9232" max="9232" width="10.625" customWidth="1"/>
    <col min="9233" max="9234" width="1.25" customWidth="1"/>
    <col min="9235" max="9235" width="10.625" customWidth="1"/>
    <col min="9236" max="9237" width="1.25" customWidth="1"/>
    <col min="9238" max="9247" width="0" hidden="1" customWidth="1"/>
    <col min="9248" max="9248" width="10.625" customWidth="1"/>
    <col min="9249" max="9250" width="1.25" customWidth="1"/>
    <col min="9251" max="9251" width="10.625" customWidth="1"/>
    <col min="9252" max="9253" width="1.25" customWidth="1"/>
    <col min="9254" max="9254" width="10.625" customWidth="1"/>
    <col min="9255" max="9256" width="1.25" customWidth="1"/>
    <col min="9257" max="9257" width="11.625" customWidth="1"/>
    <col min="9258" max="9259" width="1.25" customWidth="1"/>
    <col min="9260" max="9260" width="10.625" customWidth="1"/>
    <col min="9261" max="9262" width="1.25" customWidth="1"/>
    <col min="9263" max="9263" width="10.625" customWidth="1"/>
    <col min="9264" max="9265" width="1.25" customWidth="1"/>
    <col min="9266" max="9266" width="10.625" customWidth="1"/>
    <col min="9267" max="9267" width="1.25" customWidth="1"/>
    <col min="9268" max="9268" width="1" customWidth="1"/>
    <col min="9473" max="9476" width="2.625" customWidth="1"/>
    <col min="9477" max="9477" width="1.5" customWidth="1"/>
    <col min="9478" max="9486" width="2.625" customWidth="1"/>
    <col min="9487" max="9487" width="1.25" customWidth="1"/>
    <col min="9488" max="9488" width="10.625" customWidth="1"/>
    <col min="9489" max="9490" width="1.25" customWidth="1"/>
    <col min="9491" max="9491" width="10.625" customWidth="1"/>
    <col min="9492" max="9493" width="1.25" customWidth="1"/>
    <col min="9494" max="9503" width="0" hidden="1" customWidth="1"/>
    <col min="9504" max="9504" width="10.625" customWidth="1"/>
    <col min="9505" max="9506" width="1.25" customWidth="1"/>
    <col min="9507" max="9507" width="10.625" customWidth="1"/>
    <col min="9508" max="9509" width="1.25" customWidth="1"/>
    <col min="9510" max="9510" width="10.625" customWidth="1"/>
    <col min="9511" max="9512" width="1.25" customWidth="1"/>
    <col min="9513" max="9513" width="11.625" customWidth="1"/>
    <col min="9514" max="9515" width="1.25" customWidth="1"/>
    <col min="9516" max="9516" width="10.625" customWidth="1"/>
    <col min="9517" max="9518" width="1.25" customWidth="1"/>
    <col min="9519" max="9519" width="10.625" customWidth="1"/>
    <col min="9520" max="9521" width="1.25" customWidth="1"/>
    <col min="9522" max="9522" width="10.625" customWidth="1"/>
    <col min="9523" max="9523" width="1.25" customWidth="1"/>
    <col min="9524" max="9524" width="1" customWidth="1"/>
    <col min="9729" max="9732" width="2.625" customWidth="1"/>
    <col min="9733" max="9733" width="1.5" customWidth="1"/>
    <col min="9734" max="9742" width="2.625" customWidth="1"/>
    <col min="9743" max="9743" width="1.25" customWidth="1"/>
    <col min="9744" max="9744" width="10.625" customWidth="1"/>
    <col min="9745" max="9746" width="1.25" customWidth="1"/>
    <col min="9747" max="9747" width="10.625" customWidth="1"/>
    <col min="9748" max="9749" width="1.25" customWidth="1"/>
    <col min="9750" max="9759" width="0" hidden="1" customWidth="1"/>
    <col min="9760" max="9760" width="10.625" customWidth="1"/>
    <col min="9761" max="9762" width="1.25" customWidth="1"/>
    <col min="9763" max="9763" width="10.625" customWidth="1"/>
    <col min="9764" max="9765" width="1.25" customWidth="1"/>
    <col min="9766" max="9766" width="10.625" customWidth="1"/>
    <col min="9767" max="9768" width="1.25" customWidth="1"/>
    <col min="9769" max="9769" width="11.625" customWidth="1"/>
    <col min="9770" max="9771" width="1.25" customWidth="1"/>
    <col min="9772" max="9772" width="10.625" customWidth="1"/>
    <col min="9773" max="9774" width="1.25" customWidth="1"/>
    <col min="9775" max="9775" width="10.625" customWidth="1"/>
    <col min="9776" max="9777" width="1.25" customWidth="1"/>
    <col min="9778" max="9778" width="10.625" customWidth="1"/>
    <col min="9779" max="9779" width="1.25" customWidth="1"/>
    <col min="9780" max="9780" width="1" customWidth="1"/>
    <col min="9985" max="9988" width="2.625" customWidth="1"/>
    <col min="9989" max="9989" width="1.5" customWidth="1"/>
    <col min="9990" max="9998" width="2.625" customWidth="1"/>
    <col min="9999" max="9999" width="1.25" customWidth="1"/>
    <col min="10000" max="10000" width="10.625" customWidth="1"/>
    <col min="10001" max="10002" width="1.25" customWidth="1"/>
    <col min="10003" max="10003" width="10.625" customWidth="1"/>
    <col min="10004" max="10005" width="1.25" customWidth="1"/>
    <col min="10006" max="10015" width="0" hidden="1" customWidth="1"/>
    <col min="10016" max="10016" width="10.625" customWidth="1"/>
    <col min="10017" max="10018" width="1.25" customWidth="1"/>
    <col min="10019" max="10019" width="10.625" customWidth="1"/>
    <col min="10020" max="10021" width="1.25" customWidth="1"/>
    <col min="10022" max="10022" width="10.625" customWidth="1"/>
    <col min="10023" max="10024" width="1.25" customWidth="1"/>
    <col min="10025" max="10025" width="11.625" customWidth="1"/>
    <col min="10026" max="10027" width="1.25" customWidth="1"/>
    <col min="10028" max="10028" width="10.625" customWidth="1"/>
    <col min="10029" max="10030" width="1.25" customWidth="1"/>
    <col min="10031" max="10031" width="10.625" customWidth="1"/>
    <col min="10032" max="10033" width="1.25" customWidth="1"/>
    <col min="10034" max="10034" width="10.625" customWidth="1"/>
    <col min="10035" max="10035" width="1.25" customWidth="1"/>
    <col min="10036" max="10036" width="1" customWidth="1"/>
    <col min="10241" max="10244" width="2.625" customWidth="1"/>
    <col min="10245" max="10245" width="1.5" customWidth="1"/>
    <col min="10246" max="10254" width="2.625" customWidth="1"/>
    <col min="10255" max="10255" width="1.25" customWidth="1"/>
    <col min="10256" max="10256" width="10.625" customWidth="1"/>
    <col min="10257" max="10258" width="1.25" customWidth="1"/>
    <col min="10259" max="10259" width="10.625" customWidth="1"/>
    <col min="10260" max="10261" width="1.25" customWidth="1"/>
    <col min="10262" max="10271" width="0" hidden="1" customWidth="1"/>
    <col min="10272" max="10272" width="10.625" customWidth="1"/>
    <col min="10273" max="10274" width="1.25" customWidth="1"/>
    <col min="10275" max="10275" width="10.625" customWidth="1"/>
    <col min="10276" max="10277" width="1.25" customWidth="1"/>
    <col min="10278" max="10278" width="10.625" customWidth="1"/>
    <col min="10279" max="10280" width="1.25" customWidth="1"/>
    <col min="10281" max="10281" width="11.625" customWidth="1"/>
    <col min="10282" max="10283" width="1.25" customWidth="1"/>
    <col min="10284" max="10284" width="10.625" customWidth="1"/>
    <col min="10285" max="10286" width="1.25" customWidth="1"/>
    <col min="10287" max="10287" width="10.625" customWidth="1"/>
    <col min="10288" max="10289" width="1.25" customWidth="1"/>
    <col min="10290" max="10290" width="10.625" customWidth="1"/>
    <col min="10291" max="10291" width="1.25" customWidth="1"/>
    <col min="10292" max="10292" width="1" customWidth="1"/>
    <col min="10497" max="10500" width="2.625" customWidth="1"/>
    <col min="10501" max="10501" width="1.5" customWidth="1"/>
    <col min="10502" max="10510" width="2.625" customWidth="1"/>
    <col min="10511" max="10511" width="1.25" customWidth="1"/>
    <col min="10512" max="10512" width="10.625" customWidth="1"/>
    <col min="10513" max="10514" width="1.25" customWidth="1"/>
    <col min="10515" max="10515" width="10.625" customWidth="1"/>
    <col min="10516" max="10517" width="1.25" customWidth="1"/>
    <col min="10518" max="10527" width="0" hidden="1" customWidth="1"/>
    <col min="10528" max="10528" width="10.625" customWidth="1"/>
    <col min="10529" max="10530" width="1.25" customWidth="1"/>
    <col min="10531" max="10531" width="10.625" customWidth="1"/>
    <col min="10532" max="10533" width="1.25" customWidth="1"/>
    <col min="10534" max="10534" width="10.625" customWidth="1"/>
    <col min="10535" max="10536" width="1.25" customWidth="1"/>
    <col min="10537" max="10537" width="11.625" customWidth="1"/>
    <col min="10538" max="10539" width="1.25" customWidth="1"/>
    <col min="10540" max="10540" width="10.625" customWidth="1"/>
    <col min="10541" max="10542" width="1.25" customWidth="1"/>
    <col min="10543" max="10543" width="10.625" customWidth="1"/>
    <col min="10544" max="10545" width="1.25" customWidth="1"/>
    <col min="10546" max="10546" width="10.625" customWidth="1"/>
    <col min="10547" max="10547" width="1.25" customWidth="1"/>
    <col min="10548" max="10548" width="1" customWidth="1"/>
    <col min="10753" max="10756" width="2.625" customWidth="1"/>
    <col min="10757" max="10757" width="1.5" customWidth="1"/>
    <col min="10758" max="10766" width="2.625" customWidth="1"/>
    <col min="10767" max="10767" width="1.25" customWidth="1"/>
    <col min="10768" max="10768" width="10.625" customWidth="1"/>
    <col min="10769" max="10770" width="1.25" customWidth="1"/>
    <col min="10771" max="10771" width="10.625" customWidth="1"/>
    <col min="10772" max="10773" width="1.25" customWidth="1"/>
    <col min="10774" max="10783" width="0" hidden="1" customWidth="1"/>
    <col min="10784" max="10784" width="10.625" customWidth="1"/>
    <col min="10785" max="10786" width="1.25" customWidth="1"/>
    <col min="10787" max="10787" width="10.625" customWidth="1"/>
    <col min="10788" max="10789" width="1.25" customWidth="1"/>
    <col min="10790" max="10790" width="10.625" customWidth="1"/>
    <col min="10791" max="10792" width="1.25" customWidth="1"/>
    <col min="10793" max="10793" width="11.625" customWidth="1"/>
    <col min="10794" max="10795" width="1.25" customWidth="1"/>
    <col min="10796" max="10796" width="10.625" customWidth="1"/>
    <col min="10797" max="10798" width="1.25" customWidth="1"/>
    <col min="10799" max="10799" width="10.625" customWidth="1"/>
    <col min="10800" max="10801" width="1.25" customWidth="1"/>
    <col min="10802" max="10802" width="10.625" customWidth="1"/>
    <col min="10803" max="10803" width="1.25" customWidth="1"/>
    <col min="10804" max="10804" width="1" customWidth="1"/>
    <col min="11009" max="11012" width="2.625" customWidth="1"/>
    <col min="11013" max="11013" width="1.5" customWidth="1"/>
    <col min="11014" max="11022" width="2.625" customWidth="1"/>
    <col min="11023" max="11023" width="1.25" customWidth="1"/>
    <col min="11024" max="11024" width="10.625" customWidth="1"/>
    <col min="11025" max="11026" width="1.25" customWidth="1"/>
    <col min="11027" max="11027" width="10.625" customWidth="1"/>
    <col min="11028" max="11029" width="1.25" customWidth="1"/>
    <col min="11030" max="11039" width="0" hidden="1" customWidth="1"/>
    <col min="11040" max="11040" width="10.625" customWidth="1"/>
    <col min="11041" max="11042" width="1.25" customWidth="1"/>
    <col min="11043" max="11043" width="10.625" customWidth="1"/>
    <col min="11044" max="11045" width="1.25" customWidth="1"/>
    <col min="11046" max="11046" width="10.625" customWidth="1"/>
    <col min="11047" max="11048" width="1.25" customWidth="1"/>
    <col min="11049" max="11049" width="11.625" customWidth="1"/>
    <col min="11050" max="11051" width="1.25" customWidth="1"/>
    <col min="11052" max="11052" width="10.625" customWidth="1"/>
    <col min="11053" max="11054" width="1.25" customWidth="1"/>
    <col min="11055" max="11055" width="10.625" customWidth="1"/>
    <col min="11056" max="11057" width="1.25" customWidth="1"/>
    <col min="11058" max="11058" width="10.625" customWidth="1"/>
    <col min="11059" max="11059" width="1.25" customWidth="1"/>
    <col min="11060" max="11060" width="1" customWidth="1"/>
    <col min="11265" max="11268" width="2.625" customWidth="1"/>
    <col min="11269" max="11269" width="1.5" customWidth="1"/>
    <col min="11270" max="11278" width="2.625" customWidth="1"/>
    <col min="11279" max="11279" width="1.25" customWidth="1"/>
    <col min="11280" max="11280" width="10.625" customWidth="1"/>
    <col min="11281" max="11282" width="1.25" customWidth="1"/>
    <col min="11283" max="11283" width="10.625" customWidth="1"/>
    <col min="11284" max="11285" width="1.25" customWidth="1"/>
    <col min="11286" max="11295" width="0" hidden="1" customWidth="1"/>
    <col min="11296" max="11296" width="10.625" customWidth="1"/>
    <col min="11297" max="11298" width="1.25" customWidth="1"/>
    <col min="11299" max="11299" width="10.625" customWidth="1"/>
    <col min="11300" max="11301" width="1.25" customWidth="1"/>
    <col min="11302" max="11302" width="10.625" customWidth="1"/>
    <col min="11303" max="11304" width="1.25" customWidth="1"/>
    <col min="11305" max="11305" width="11.625" customWidth="1"/>
    <col min="11306" max="11307" width="1.25" customWidth="1"/>
    <col min="11308" max="11308" width="10.625" customWidth="1"/>
    <col min="11309" max="11310" width="1.25" customWidth="1"/>
    <col min="11311" max="11311" width="10.625" customWidth="1"/>
    <col min="11312" max="11313" width="1.25" customWidth="1"/>
    <col min="11314" max="11314" width="10.625" customWidth="1"/>
    <col min="11315" max="11315" width="1.25" customWidth="1"/>
    <col min="11316" max="11316" width="1" customWidth="1"/>
    <col min="11521" max="11524" width="2.625" customWidth="1"/>
    <col min="11525" max="11525" width="1.5" customWidth="1"/>
    <col min="11526" max="11534" width="2.625" customWidth="1"/>
    <col min="11535" max="11535" width="1.25" customWidth="1"/>
    <col min="11536" max="11536" width="10.625" customWidth="1"/>
    <col min="11537" max="11538" width="1.25" customWidth="1"/>
    <col min="11539" max="11539" width="10.625" customWidth="1"/>
    <col min="11540" max="11541" width="1.25" customWidth="1"/>
    <col min="11542" max="11551" width="0" hidden="1" customWidth="1"/>
    <col min="11552" max="11552" width="10.625" customWidth="1"/>
    <col min="11553" max="11554" width="1.25" customWidth="1"/>
    <col min="11555" max="11555" width="10.625" customWidth="1"/>
    <col min="11556" max="11557" width="1.25" customWidth="1"/>
    <col min="11558" max="11558" width="10.625" customWidth="1"/>
    <col min="11559" max="11560" width="1.25" customWidth="1"/>
    <col min="11561" max="11561" width="11.625" customWidth="1"/>
    <col min="11562" max="11563" width="1.25" customWidth="1"/>
    <col min="11564" max="11564" width="10.625" customWidth="1"/>
    <col min="11565" max="11566" width="1.25" customWidth="1"/>
    <col min="11567" max="11567" width="10.625" customWidth="1"/>
    <col min="11568" max="11569" width="1.25" customWidth="1"/>
    <col min="11570" max="11570" width="10.625" customWidth="1"/>
    <col min="11571" max="11571" width="1.25" customWidth="1"/>
    <col min="11572" max="11572" width="1" customWidth="1"/>
    <col min="11777" max="11780" width="2.625" customWidth="1"/>
    <col min="11781" max="11781" width="1.5" customWidth="1"/>
    <col min="11782" max="11790" width="2.625" customWidth="1"/>
    <col min="11791" max="11791" width="1.25" customWidth="1"/>
    <col min="11792" max="11792" width="10.625" customWidth="1"/>
    <col min="11793" max="11794" width="1.25" customWidth="1"/>
    <col min="11795" max="11795" width="10.625" customWidth="1"/>
    <col min="11796" max="11797" width="1.25" customWidth="1"/>
    <col min="11798" max="11807" width="0" hidden="1" customWidth="1"/>
    <col min="11808" max="11808" width="10.625" customWidth="1"/>
    <col min="11809" max="11810" width="1.25" customWidth="1"/>
    <col min="11811" max="11811" width="10.625" customWidth="1"/>
    <col min="11812" max="11813" width="1.25" customWidth="1"/>
    <col min="11814" max="11814" width="10.625" customWidth="1"/>
    <col min="11815" max="11816" width="1.25" customWidth="1"/>
    <col min="11817" max="11817" width="11.625" customWidth="1"/>
    <col min="11818" max="11819" width="1.25" customWidth="1"/>
    <col min="11820" max="11820" width="10.625" customWidth="1"/>
    <col min="11821" max="11822" width="1.25" customWidth="1"/>
    <col min="11823" max="11823" width="10.625" customWidth="1"/>
    <col min="11824" max="11825" width="1.25" customWidth="1"/>
    <col min="11826" max="11826" width="10.625" customWidth="1"/>
    <col min="11827" max="11827" width="1.25" customWidth="1"/>
    <col min="11828" max="11828" width="1" customWidth="1"/>
    <col min="12033" max="12036" width="2.625" customWidth="1"/>
    <col min="12037" max="12037" width="1.5" customWidth="1"/>
    <col min="12038" max="12046" width="2.625" customWidth="1"/>
    <col min="12047" max="12047" width="1.25" customWidth="1"/>
    <col min="12048" max="12048" width="10.625" customWidth="1"/>
    <col min="12049" max="12050" width="1.25" customWidth="1"/>
    <col min="12051" max="12051" width="10.625" customWidth="1"/>
    <col min="12052" max="12053" width="1.25" customWidth="1"/>
    <col min="12054" max="12063" width="0" hidden="1" customWidth="1"/>
    <col min="12064" max="12064" width="10.625" customWidth="1"/>
    <col min="12065" max="12066" width="1.25" customWidth="1"/>
    <col min="12067" max="12067" width="10.625" customWidth="1"/>
    <col min="12068" max="12069" width="1.25" customWidth="1"/>
    <col min="12070" max="12070" width="10.625" customWidth="1"/>
    <col min="12071" max="12072" width="1.25" customWidth="1"/>
    <col min="12073" max="12073" width="11.625" customWidth="1"/>
    <col min="12074" max="12075" width="1.25" customWidth="1"/>
    <col min="12076" max="12076" width="10.625" customWidth="1"/>
    <col min="12077" max="12078" width="1.25" customWidth="1"/>
    <col min="12079" max="12079" width="10.625" customWidth="1"/>
    <col min="12080" max="12081" width="1.25" customWidth="1"/>
    <col min="12082" max="12082" width="10.625" customWidth="1"/>
    <col min="12083" max="12083" width="1.25" customWidth="1"/>
    <col min="12084" max="12084" width="1" customWidth="1"/>
    <col min="12289" max="12292" width="2.625" customWidth="1"/>
    <col min="12293" max="12293" width="1.5" customWidth="1"/>
    <col min="12294" max="12302" width="2.625" customWidth="1"/>
    <col min="12303" max="12303" width="1.25" customWidth="1"/>
    <col min="12304" max="12304" width="10.625" customWidth="1"/>
    <col min="12305" max="12306" width="1.25" customWidth="1"/>
    <col min="12307" max="12307" width="10.625" customWidth="1"/>
    <col min="12308" max="12309" width="1.25" customWidth="1"/>
    <col min="12310" max="12319" width="0" hidden="1" customWidth="1"/>
    <col min="12320" max="12320" width="10.625" customWidth="1"/>
    <col min="12321" max="12322" width="1.25" customWidth="1"/>
    <col min="12323" max="12323" width="10.625" customWidth="1"/>
    <col min="12324" max="12325" width="1.25" customWidth="1"/>
    <col min="12326" max="12326" width="10.625" customWidth="1"/>
    <col min="12327" max="12328" width="1.25" customWidth="1"/>
    <col min="12329" max="12329" width="11.625" customWidth="1"/>
    <col min="12330" max="12331" width="1.25" customWidth="1"/>
    <col min="12332" max="12332" width="10.625" customWidth="1"/>
    <col min="12333" max="12334" width="1.25" customWidth="1"/>
    <col min="12335" max="12335" width="10.625" customWidth="1"/>
    <col min="12336" max="12337" width="1.25" customWidth="1"/>
    <col min="12338" max="12338" width="10.625" customWidth="1"/>
    <col min="12339" max="12339" width="1.25" customWidth="1"/>
    <col min="12340" max="12340" width="1" customWidth="1"/>
    <col min="12545" max="12548" width="2.625" customWidth="1"/>
    <col min="12549" max="12549" width="1.5" customWidth="1"/>
    <col min="12550" max="12558" width="2.625" customWidth="1"/>
    <col min="12559" max="12559" width="1.25" customWidth="1"/>
    <col min="12560" max="12560" width="10.625" customWidth="1"/>
    <col min="12561" max="12562" width="1.25" customWidth="1"/>
    <col min="12563" max="12563" width="10.625" customWidth="1"/>
    <col min="12564" max="12565" width="1.25" customWidth="1"/>
    <col min="12566" max="12575" width="0" hidden="1" customWidth="1"/>
    <col min="12576" max="12576" width="10.625" customWidth="1"/>
    <col min="12577" max="12578" width="1.25" customWidth="1"/>
    <col min="12579" max="12579" width="10.625" customWidth="1"/>
    <col min="12580" max="12581" width="1.25" customWidth="1"/>
    <col min="12582" max="12582" width="10.625" customWidth="1"/>
    <col min="12583" max="12584" width="1.25" customWidth="1"/>
    <col min="12585" max="12585" width="11.625" customWidth="1"/>
    <col min="12586" max="12587" width="1.25" customWidth="1"/>
    <col min="12588" max="12588" width="10.625" customWidth="1"/>
    <col min="12589" max="12590" width="1.25" customWidth="1"/>
    <col min="12591" max="12591" width="10.625" customWidth="1"/>
    <col min="12592" max="12593" width="1.25" customWidth="1"/>
    <col min="12594" max="12594" width="10.625" customWidth="1"/>
    <col min="12595" max="12595" width="1.25" customWidth="1"/>
    <col min="12596" max="12596" width="1" customWidth="1"/>
    <col min="12801" max="12804" width="2.625" customWidth="1"/>
    <col min="12805" max="12805" width="1.5" customWidth="1"/>
    <col min="12806" max="12814" width="2.625" customWidth="1"/>
    <col min="12815" max="12815" width="1.25" customWidth="1"/>
    <col min="12816" max="12816" width="10.625" customWidth="1"/>
    <col min="12817" max="12818" width="1.25" customWidth="1"/>
    <col min="12819" max="12819" width="10.625" customWidth="1"/>
    <col min="12820" max="12821" width="1.25" customWidth="1"/>
    <col min="12822" max="12831" width="0" hidden="1" customWidth="1"/>
    <col min="12832" max="12832" width="10.625" customWidth="1"/>
    <col min="12833" max="12834" width="1.25" customWidth="1"/>
    <col min="12835" max="12835" width="10.625" customWidth="1"/>
    <col min="12836" max="12837" width="1.25" customWidth="1"/>
    <col min="12838" max="12838" width="10.625" customWidth="1"/>
    <col min="12839" max="12840" width="1.25" customWidth="1"/>
    <col min="12841" max="12841" width="11.625" customWidth="1"/>
    <col min="12842" max="12843" width="1.25" customWidth="1"/>
    <col min="12844" max="12844" width="10.625" customWidth="1"/>
    <col min="12845" max="12846" width="1.25" customWidth="1"/>
    <col min="12847" max="12847" width="10.625" customWidth="1"/>
    <col min="12848" max="12849" width="1.25" customWidth="1"/>
    <col min="12850" max="12850" width="10.625" customWidth="1"/>
    <col min="12851" max="12851" width="1.25" customWidth="1"/>
    <col min="12852" max="12852" width="1" customWidth="1"/>
    <col min="13057" max="13060" width="2.625" customWidth="1"/>
    <col min="13061" max="13061" width="1.5" customWidth="1"/>
    <col min="13062" max="13070" width="2.625" customWidth="1"/>
    <col min="13071" max="13071" width="1.25" customWidth="1"/>
    <col min="13072" max="13072" width="10.625" customWidth="1"/>
    <col min="13073" max="13074" width="1.25" customWidth="1"/>
    <col min="13075" max="13075" width="10.625" customWidth="1"/>
    <col min="13076" max="13077" width="1.25" customWidth="1"/>
    <col min="13078" max="13087" width="0" hidden="1" customWidth="1"/>
    <col min="13088" max="13088" width="10.625" customWidth="1"/>
    <col min="13089" max="13090" width="1.25" customWidth="1"/>
    <col min="13091" max="13091" width="10.625" customWidth="1"/>
    <col min="13092" max="13093" width="1.25" customWidth="1"/>
    <col min="13094" max="13094" width="10.625" customWidth="1"/>
    <col min="13095" max="13096" width="1.25" customWidth="1"/>
    <col min="13097" max="13097" width="11.625" customWidth="1"/>
    <col min="13098" max="13099" width="1.25" customWidth="1"/>
    <col min="13100" max="13100" width="10.625" customWidth="1"/>
    <col min="13101" max="13102" width="1.25" customWidth="1"/>
    <col min="13103" max="13103" width="10.625" customWidth="1"/>
    <col min="13104" max="13105" width="1.25" customWidth="1"/>
    <col min="13106" max="13106" width="10.625" customWidth="1"/>
    <col min="13107" max="13107" width="1.25" customWidth="1"/>
    <col min="13108" max="13108" width="1" customWidth="1"/>
    <col min="13313" max="13316" width="2.625" customWidth="1"/>
    <col min="13317" max="13317" width="1.5" customWidth="1"/>
    <col min="13318" max="13326" width="2.625" customWidth="1"/>
    <col min="13327" max="13327" width="1.25" customWidth="1"/>
    <col min="13328" max="13328" width="10.625" customWidth="1"/>
    <col min="13329" max="13330" width="1.25" customWidth="1"/>
    <col min="13331" max="13331" width="10.625" customWidth="1"/>
    <col min="13332" max="13333" width="1.25" customWidth="1"/>
    <col min="13334" max="13343" width="0" hidden="1" customWidth="1"/>
    <col min="13344" max="13344" width="10.625" customWidth="1"/>
    <col min="13345" max="13346" width="1.25" customWidth="1"/>
    <col min="13347" max="13347" width="10.625" customWidth="1"/>
    <col min="13348" max="13349" width="1.25" customWidth="1"/>
    <col min="13350" max="13350" width="10.625" customWidth="1"/>
    <col min="13351" max="13352" width="1.25" customWidth="1"/>
    <col min="13353" max="13353" width="11.625" customWidth="1"/>
    <col min="13354" max="13355" width="1.25" customWidth="1"/>
    <col min="13356" max="13356" width="10.625" customWidth="1"/>
    <col min="13357" max="13358" width="1.25" customWidth="1"/>
    <col min="13359" max="13359" width="10.625" customWidth="1"/>
    <col min="13360" max="13361" width="1.25" customWidth="1"/>
    <col min="13362" max="13362" width="10.625" customWidth="1"/>
    <col min="13363" max="13363" width="1.25" customWidth="1"/>
    <col min="13364" max="13364" width="1" customWidth="1"/>
    <col min="13569" max="13572" width="2.625" customWidth="1"/>
    <col min="13573" max="13573" width="1.5" customWidth="1"/>
    <col min="13574" max="13582" width="2.625" customWidth="1"/>
    <col min="13583" max="13583" width="1.25" customWidth="1"/>
    <col min="13584" max="13584" width="10.625" customWidth="1"/>
    <col min="13585" max="13586" width="1.25" customWidth="1"/>
    <col min="13587" max="13587" width="10.625" customWidth="1"/>
    <col min="13588" max="13589" width="1.25" customWidth="1"/>
    <col min="13590" max="13599" width="0" hidden="1" customWidth="1"/>
    <col min="13600" max="13600" width="10.625" customWidth="1"/>
    <col min="13601" max="13602" width="1.25" customWidth="1"/>
    <col min="13603" max="13603" width="10.625" customWidth="1"/>
    <col min="13604" max="13605" width="1.25" customWidth="1"/>
    <col min="13606" max="13606" width="10.625" customWidth="1"/>
    <col min="13607" max="13608" width="1.25" customWidth="1"/>
    <col min="13609" max="13609" width="11.625" customWidth="1"/>
    <col min="13610" max="13611" width="1.25" customWidth="1"/>
    <col min="13612" max="13612" width="10.625" customWidth="1"/>
    <col min="13613" max="13614" width="1.25" customWidth="1"/>
    <col min="13615" max="13615" width="10.625" customWidth="1"/>
    <col min="13616" max="13617" width="1.25" customWidth="1"/>
    <col min="13618" max="13618" width="10.625" customWidth="1"/>
    <col min="13619" max="13619" width="1.25" customWidth="1"/>
    <col min="13620" max="13620" width="1" customWidth="1"/>
    <col min="13825" max="13828" width="2.625" customWidth="1"/>
    <col min="13829" max="13829" width="1.5" customWidth="1"/>
    <col min="13830" max="13838" width="2.625" customWidth="1"/>
    <col min="13839" max="13839" width="1.25" customWidth="1"/>
    <col min="13840" max="13840" width="10.625" customWidth="1"/>
    <col min="13841" max="13842" width="1.25" customWidth="1"/>
    <col min="13843" max="13843" width="10.625" customWidth="1"/>
    <col min="13844" max="13845" width="1.25" customWidth="1"/>
    <col min="13846" max="13855" width="0" hidden="1" customWidth="1"/>
    <col min="13856" max="13856" width="10.625" customWidth="1"/>
    <col min="13857" max="13858" width="1.25" customWidth="1"/>
    <col min="13859" max="13859" width="10.625" customWidth="1"/>
    <col min="13860" max="13861" width="1.25" customWidth="1"/>
    <col min="13862" max="13862" width="10.625" customWidth="1"/>
    <col min="13863" max="13864" width="1.25" customWidth="1"/>
    <col min="13865" max="13865" width="11.625" customWidth="1"/>
    <col min="13866" max="13867" width="1.25" customWidth="1"/>
    <col min="13868" max="13868" width="10.625" customWidth="1"/>
    <col min="13869" max="13870" width="1.25" customWidth="1"/>
    <col min="13871" max="13871" width="10.625" customWidth="1"/>
    <col min="13872" max="13873" width="1.25" customWidth="1"/>
    <col min="13874" max="13874" width="10.625" customWidth="1"/>
    <col min="13875" max="13875" width="1.25" customWidth="1"/>
    <col min="13876" max="13876" width="1" customWidth="1"/>
    <col min="14081" max="14084" width="2.625" customWidth="1"/>
    <col min="14085" max="14085" width="1.5" customWidth="1"/>
    <col min="14086" max="14094" width="2.625" customWidth="1"/>
    <col min="14095" max="14095" width="1.25" customWidth="1"/>
    <col min="14096" max="14096" width="10.625" customWidth="1"/>
    <col min="14097" max="14098" width="1.25" customWidth="1"/>
    <col min="14099" max="14099" width="10.625" customWidth="1"/>
    <col min="14100" max="14101" width="1.25" customWidth="1"/>
    <col min="14102" max="14111" width="0" hidden="1" customWidth="1"/>
    <col min="14112" max="14112" width="10.625" customWidth="1"/>
    <col min="14113" max="14114" width="1.25" customWidth="1"/>
    <col min="14115" max="14115" width="10.625" customWidth="1"/>
    <col min="14116" max="14117" width="1.25" customWidth="1"/>
    <col min="14118" max="14118" width="10.625" customWidth="1"/>
    <col min="14119" max="14120" width="1.25" customWidth="1"/>
    <col min="14121" max="14121" width="11.625" customWidth="1"/>
    <col min="14122" max="14123" width="1.25" customWidth="1"/>
    <col min="14124" max="14124" width="10.625" customWidth="1"/>
    <col min="14125" max="14126" width="1.25" customWidth="1"/>
    <col min="14127" max="14127" width="10.625" customWidth="1"/>
    <col min="14128" max="14129" width="1.25" customWidth="1"/>
    <col min="14130" max="14130" width="10.625" customWidth="1"/>
    <col min="14131" max="14131" width="1.25" customWidth="1"/>
    <col min="14132" max="14132" width="1" customWidth="1"/>
    <col min="14337" max="14340" width="2.625" customWidth="1"/>
    <col min="14341" max="14341" width="1.5" customWidth="1"/>
    <col min="14342" max="14350" width="2.625" customWidth="1"/>
    <col min="14351" max="14351" width="1.25" customWidth="1"/>
    <col min="14352" max="14352" width="10.625" customWidth="1"/>
    <col min="14353" max="14354" width="1.25" customWidth="1"/>
    <col min="14355" max="14355" width="10.625" customWidth="1"/>
    <col min="14356" max="14357" width="1.25" customWidth="1"/>
    <col min="14358" max="14367" width="0" hidden="1" customWidth="1"/>
    <col min="14368" max="14368" width="10.625" customWidth="1"/>
    <col min="14369" max="14370" width="1.25" customWidth="1"/>
    <col min="14371" max="14371" width="10.625" customWidth="1"/>
    <col min="14372" max="14373" width="1.25" customWidth="1"/>
    <col min="14374" max="14374" width="10.625" customWidth="1"/>
    <col min="14375" max="14376" width="1.25" customWidth="1"/>
    <col min="14377" max="14377" width="11.625" customWidth="1"/>
    <col min="14378" max="14379" width="1.25" customWidth="1"/>
    <col min="14380" max="14380" width="10.625" customWidth="1"/>
    <col min="14381" max="14382" width="1.25" customWidth="1"/>
    <col min="14383" max="14383" width="10.625" customWidth="1"/>
    <col min="14384" max="14385" width="1.25" customWidth="1"/>
    <col min="14386" max="14386" width="10.625" customWidth="1"/>
    <col min="14387" max="14387" width="1.25" customWidth="1"/>
    <col min="14388" max="14388" width="1" customWidth="1"/>
    <col min="14593" max="14596" width="2.625" customWidth="1"/>
    <col min="14597" max="14597" width="1.5" customWidth="1"/>
    <col min="14598" max="14606" width="2.625" customWidth="1"/>
    <col min="14607" max="14607" width="1.25" customWidth="1"/>
    <col min="14608" max="14608" width="10.625" customWidth="1"/>
    <col min="14609" max="14610" width="1.25" customWidth="1"/>
    <col min="14611" max="14611" width="10.625" customWidth="1"/>
    <col min="14612" max="14613" width="1.25" customWidth="1"/>
    <col min="14614" max="14623" width="0" hidden="1" customWidth="1"/>
    <col min="14624" max="14624" width="10.625" customWidth="1"/>
    <col min="14625" max="14626" width="1.25" customWidth="1"/>
    <col min="14627" max="14627" width="10.625" customWidth="1"/>
    <col min="14628" max="14629" width="1.25" customWidth="1"/>
    <col min="14630" max="14630" width="10.625" customWidth="1"/>
    <col min="14631" max="14632" width="1.25" customWidth="1"/>
    <col min="14633" max="14633" width="11.625" customWidth="1"/>
    <col min="14634" max="14635" width="1.25" customWidth="1"/>
    <col min="14636" max="14636" width="10.625" customWidth="1"/>
    <col min="14637" max="14638" width="1.25" customWidth="1"/>
    <col min="14639" max="14639" width="10.625" customWidth="1"/>
    <col min="14640" max="14641" width="1.25" customWidth="1"/>
    <col min="14642" max="14642" width="10.625" customWidth="1"/>
    <col min="14643" max="14643" width="1.25" customWidth="1"/>
    <col min="14644" max="14644" width="1" customWidth="1"/>
    <col min="14849" max="14852" width="2.625" customWidth="1"/>
    <col min="14853" max="14853" width="1.5" customWidth="1"/>
    <col min="14854" max="14862" width="2.625" customWidth="1"/>
    <col min="14863" max="14863" width="1.25" customWidth="1"/>
    <col min="14864" max="14864" width="10.625" customWidth="1"/>
    <col min="14865" max="14866" width="1.25" customWidth="1"/>
    <col min="14867" max="14867" width="10.625" customWidth="1"/>
    <col min="14868" max="14869" width="1.25" customWidth="1"/>
    <col min="14870" max="14879" width="0" hidden="1" customWidth="1"/>
    <col min="14880" max="14880" width="10.625" customWidth="1"/>
    <col min="14881" max="14882" width="1.25" customWidth="1"/>
    <col min="14883" max="14883" width="10.625" customWidth="1"/>
    <col min="14884" max="14885" width="1.25" customWidth="1"/>
    <col min="14886" max="14886" width="10.625" customWidth="1"/>
    <col min="14887" max="14888" width="1.25" customWidth="1"/>
    <col min="14889" max="14889" width="11.625" customWidth="1"/>
    <col min="14890" max="14891" width="1.25" customWidth="1"/>
    <col min="14892" max="14892" width="10.625" customWidth="1"/>
    <col min="14893" max="14894" width="1.25" customWidth="1"/>
    <col min="14895" max="14895" width="10.625" customWidth="1"/>
    <col min="14896" max="14897" width="1.25" customWidth="1"/>
    <col min="14898" max="14898" width="10.625" customWidth="1"/>
    <col min="14899" max="14899" width="1.25" customWidth="1"/>
    <col min="14900" max="14900" width="1" customWidth="1"/>
    <col min="15105" max="15108" width="2.625" customWidth="1"/>
    <col min="15109" max="15109" width="1.5" customWidth="1"/>
    <col min="15110" max="15118" width="2.625" customWidth="1"/>
    <col min="15119" max="15119" width="1.25" customWidth="1"/>
    <col min="15120" max="15120" width="10.625" customWidth="1"/>
    <col min="15121" max="15122" width="1.25" customWidth="1"/>
    <col min="15123" max="15123" width="10.625" customWidth="1"/>
    <col min="15124" max="15125" width="1.25" customWidth="1"/>
    <col min="15126" max="15135" width="0" hidden="1" customWidth="1"/>
    <col min="15136" max="15136" width="10.625" customWidth="1"/>
    <col min="15137" max="15138" width="1.25" customWidth="1"/>
    <col min="15139" max="15139" width="10.625" customWidth="1"/>
    <col min="15140" max="15141" width="1.25" customWidth="1"/>
    <col min="15142" max="15142" width="10.625" customWidth="1"/>
    <col min="15143" max="15144" width="1.25" customWidth="1"/>
    <col min="15145" max="15145" width="11.625" customWidth="1"/>
    <col min="15146" max="15147" width="1.25" customWidth="1"/>
    <col min="15148" max="15148" width="10.625" customWidth="1"/>
    <col min="15149" max="15150" width="1.25" customWidth="1"/>
    <col min="15151" max="15151" width="10.625" customWidth="1"/>
    <col min="15152" max="15153" width="1.25" customWidth="1"/>
    <col min="15154" max="15154" width="10.625" customWidth="1"/>
    <col min="15155" max="15155" width="1.25" customWidth="1"/>
    <col min="15156" max="15156" width="1" customWidth="1"/>
    <col min="15361" max="15364" width="2.625" customWidth="1"/>
    <col min="15365" max="15365" width="1.5" customWidth="1"/>
    <col min="15366" max="15374" width="2.625" customWidth="1"/>
    <col min="15375" max="15375" width="1.25" customWidth="1"/>
    <col min="15376" max="15376" width="10.625" customWidth="1"/>
    <col min="15377" max="15378" width="1.25" customWidth="1"/>
    <col min="15379" max="15379" width="10.625" customWidth="1"/>
    <col min="15380" max="15381" width="1.25" customWidth="1"/>
    <col min="15382" max="15391" width="0" hidden="1" customWidth="1"/>
    <col min="15392" max="15392" width="10.625" customWidth="1"/>
    <col min="15393" max="15394" width="1.25" customWidth="1"/>
    <col min="15395" max="15395" width="10.625" customWidth="1"/>
    <col min="15396" max="15397" width="1.25" customWidth="1"/>
    <col min="15398" max="15398" width="10.625" customWidth="1"/>
    <col min="15399" max="15400" width="1.25" customWidth="1"/>
    <col min="15401" max="15401" width="11.625" customWidth="1"/>
    <col min="15402" max="15403" width="1.25" customWidth="1"/>
    <col min="15404" max="15404" width="10.625" customWidth="1"/>
    <col min="15405" max="15406" width="1.25" customWidth="1"/>
    <col min="15407" max="15407" width="10.625" customWidth="1"/>
    <col min="15408" max="15409" width="1.25" customWidth="1"/>
    <col min="15410" max="15410" width="10.625" customWidth="1"/>
    <col min="15411" max="15411" width="1.25" customWidth="1"/>
    <col min="15412" max="15412" width="1" customWidth="1"/>
    <col min="15617" max="15620" width="2.625" customWidth="1"/>
    <col min="15621" max="15621" width="1.5" customWidth="1"/>
    <col min="15622" max="15630" width="2.625" customWidth="1"/>
    <col min="15631" max="15631" width="1.25" customWidth="1"/>
    <col min="15632" max="15632" width="10.625" customWidth="1"/>
    <col min="15633" max="15634" width="1.25" customWidth="1"/>
    <col min="15635" max="15635" width="10.625" customWidth="1"/>
    <col min="15636" max="15637" width="1.25" customWidth="1"/>
    <col min="15638" max="15647" width="0" hidden="1" customWidth="1"/>
    <col min="15648" max="15648" width="10.625" customWidth="1"/>
    <col min="15649" max="15650" width="1.25" customWidth="1"/>
    <col min="15651" max="15651" width="10.625" customWidth="1"/>
    <col min="15652" max="15653" width="1.25" customWidth="1"/>
    <col min="15654" max="15654" width="10.625" customWidth="1"/>
    <col min="15655" max="15656" width="1.25" customWidth="1"/>
    <col min="15657" max="15657" width="11.625" customWidth="1"/>
    <col min="15658" max="15659" width="1.25" customWidth="1"/>
    <col min="15660" max="15660" width="10.625" customWidth="1"/>
    <col min="15661" max="15662" width="1.25" customWidth="1"/>
    <col min="15663" max="15663" width="10.625" customWidth="1"/>
    <col min="15664" max="15665" width="1.25" customWidth="1"/>
    <col min="15666" max="15666" width="10.625" customWidth="1"/>
    <col min="15667" max="15667" width="1.25" customWidth="1"/>
    <col min="15668" max="15668" width="1" customWidth="1"/>
    <col min="15873" max="15876" width="2.625" customWidth="1"/>
    <col min="15877" max="15877" width="1.5" customWidth="1"/>
    <col min="15878" max="15886" width="2.625" customWidth="1"/>
    <col min="15887" max="15887" width="1.25" customWidth="1"/>
    <col min="15888" max="15888" width="10.625" customWidth="1"/>
    <col min="15889" max="15890" width="1.25" customWidth="1"/>
    <col min="15891" max="15891" width="10.625" customWidth="1"/>
    <col min="15892" max="15893" width="1.25" customWidth="1"/>
    <col min="15894" max="15903" width="0" hidden="1" customWidth="1"/>
    <col min="15904" max="15904" width="10.625" customWidth="1"/>
    <col min="15905" max="15906" width="1.25" customWidth="1"/>
    <col min="15907" max="15907" width="10.625" customWidth="1"/>
    <col min="15908" max="15909" width="1.25" customWidth="1"/>
    <col min="15910" max="15910" width="10.625" customWidth="1"/>
    <col min="15911" max="15912" width="1.25" customWidth="1"/>
    <col min="15913" max="15913" width="11.625" customWidth="1"/>
    <col min="15914" max="15915" width="1.25" customWidth="1"/>
    <col min="15916" max="15916" width="10.625" customWidth="1"/>
    <col min="15917" max="15918" width="1.25" customWidth="1"/>
    <col min="15919" max="15919" width="10.625" customWidth="1"/>
    <col min="15920" max="15921" width="1.25" customWidth="1"/>
    <col min="15922" max="15922" width="10.625" customWidth="1"/>
    <col min="15923" max="15923" width="1.25" customWidth="1"/>
    <col min="15924" max="15924" width="1" customWidth="1"/>
    <col min="16129" max="16132" width="2.625" customWidth="1"/>
    <col min="16133" max="16133" width="1.5" customWidth="1"/>
    <col min="16134" max="16142" width="2.625" customWidth="1"/>
    <col min="16143" max="16143" width="1.25" customWidth="1"/>
    <col min="16144" max="16144" width="10.625" customWidth="1"/>
    <col min="16145" max="16146" width="1.25" customWidth="1"/>
    <col min="16147" max="16147" width="10.625" customWidth="1"/>
    <col min="16148" max="16149" width="1.25" customWidth="1"/>
    <col min="16150" max="16159" width="0" hidden="1" customWidth="1"/>
    <col min="16160" max="16160" width="10.625" customWidth="1"/>
    <col min="16161" max="16162" width="1.25" customWidth="1"/>
    <col min="16163" max="16163" width="10.625" customWidth="1"/>
    <col min="16164" max="16165" width="1.25" customWidth="1"/>
    <col min="16166" max="16166" width="10.625" customWidth="1"/>
    <col min="16167" max="16168" width="1.25" customWidth="1"/>
    <col min="16169" max="16169" width="11.625" customWidth="1"/>
    <col min="16170" max="16171" width="1.25" customWidth="1"/>
    <col min="16172" max="16172" width="10.625" customWidth="1"/>
    <col min="16173" max="16174" width="1.25" customWidth="1"/>
    <col min="16175" max="16175" width="10.625" customWidth="1"/>
    <col min="16176" max="16177" width="1.25" customWidth="1"/>
    <col min="16178" max="16178" width="10.625" customWidth="1"/>
    <col min="16179" max="16179" width="1.25" customWidth="1"/>
    <col min="16180" max="16180" width="1" customWidth="1"/>
  </cols>
  <sheetData>
    <row r="1" spans="1:51" ht="21">
      <c r="A1" s="324" t="s">
        <v>427</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row>
    <row r="2" spans="1:51">
      <c r="A2" s="309" t="s">
        <v>484</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row>
    <row r="3" spans="1:51">
      <c r="A3" t="s">
        <v>173</v>
      </c>
      <c r="AX3" s="92" t="s">
        <v>313</v>
      </c>
    </row>
    <row r="4" spans="1:51" ht="15" customHeight="1">
      <c r="A4" s="335" t="s">
        <v>1</v>
      </c>
      <c r="B4" s="336"/>
      <c r="C4" s="336"/>
      <c r="D4" s="336"/>
      <c r="E4" s="336"/>
      <c r="F4" s="336"/>
      <c r="G4" s="336"/>
      <c r="H4" s="336"/>
      <c r="I4" s="336"/>
      <c r="J4" s="336"/>
      <c r="K4" s="336"/>
      <c r="L4" s="336"/>
      <c r="M4" s="336"/>
      <c r="N4" s="337"/>
      <c r="O4" s="341" t="s">
        <v>170</v>
      </c>
      <c r="P4" s="342"/>
      <c r="Q4" s="342"/>
      <c r="R4" s="342"/>
      <c r="S4" s="342"/>
      <c r="T4" s="342"/>
      <c r="U4" s="342"/>
      <c r="V4" s="342"/>
      <c r="W4" s="342"/>
      <c r="X4" s="342"/>
      <c r="Y4" s="342"/>
      <c r="Z4" s="342"/>
      <c r="AA4" s="342"/>
      <c r="AB4" s="342"/>
      <c r="AC4" s="342"/>
      <c r="AD4" s="342"/>
      <c r="AE4" s="342"/>
      <c r="AF4" s="342"/>
      <c r="AG4" s="342"/>
      <c r="AH4" s="342"/>
      <c r="AI4" s="342"/>
      <c r="AJ4" s="342"/>
      <c r="AK4" s="342"/>
      <c r="AL4" s="342"/>
      <c r="AM4" s="343"/>
      <c r="AN4" s="344" t="s">
        <v>151</v>
      </c>
      <c r="AO4" s="345"/>
      <c r="AP4" s="346"/>
      <c r="AQ4" s="350" t="s">
        <v>147</v>
      </c>
      <c r="AR4" s="351"/>
      <c r="AS4" s="352"/>
      <c r="AT4" s="356" t="s">
        <v>90</v>
      </c>
      <c r="AU4" s="357"/>
      <c r="AV4" s="358"/>
      <c r="AW4" s="321" t="s">
        <v>171</v>
      </c>
      <c r="AX4" s="322"/>
      <c r="AY4" s="323"/>
    </row>
    <row r="5" spans="1:51" ht="15" customHeight="1">
      <c r="A5" s="338"/>
      <c r="B5" s="339"/>
      <c r="C5" s="339"/>
      <c r="D5" s="339"/>
      <c r="E5" s="339"/>
      <c r="F5" s="339"/>
      <c r="G5" s="339"/>
      <c r="H5" s="339"/>
      <c r="I5" s="339"/>
      <c r="J5" s="339"/>
      <c r="K5" s="339"/>
      <c r="L5" s="339"/>
      <c r="M5" s="339"/>
      <c r="N5" s="340"/>
      <c r="O5" s="108"/>
      <c r="P5" s="98" t="s">
        <v>206</v>
      </c>
      <c r="Q5" s="114"/>
      <c r="R5" s="93"/>
      <c r="S5" s="99" t="s">
        <v>207</v>
      </c>
      <c r="T5" s="114"/>
      <c r="U5" s="93"/>
      <c r="V5" s="108"/>
      <c r="W5" s="109" t="s">
        <v>168</v>
      </c>
      <c r="X5" s="110"/>
      <c r="Y5" s="93"/>
      <c r="Z5" s="93" t="s">
        <v>169</v>
      </c>
      <c r="AA5" s="94"/>
      <c r="AB5" s="111"/>
      <c r="AC5" s="112" t="s">
        <v>167</v>
      </c>
      <c r="AD5" s="113"/>
      <c r="AE5" s="97"/>
      <c r="AF5" s="100" t="s">
        <v>208</v>
      </c>
      <c r="AG5" s="97"/>
      <c r="AH5" s="111"/>
      <c r="AI5" s="112" t="s">
        <v>168</v>
      </c>
      <c r="AJ5" s="113"/>
      <c r="AK5" s="95"/>
      <c r="AL5" s="97" t="s">
        <v>169</v>
      </c>
      <c r="AM5" s="96"/>
      <c r="AN5" s="347"/>
      <c r="AO5" s="348"/>
      <c r="AP5" s="349"/>
      <c r="AQ5" s="353"/>
      <c r="AR5" s="354"/>
      <c r="AS5" s="355"/>
      <c r="AT5" s="359"/>
      <c r="AU5" s="360"/>
      <c r="AV5" s="361"/>
      <c r="AW5" s="362"/>
      <c r="AX5" s="363"/>
      <c r="AY5" s="364"/>
    </row>
    <row r="6" spans="1:51" ht="15" customHeight="1">
      <c r="A6" s="64"/>
      <c r="B6" s="16"/>
      <c r="C6" s="16"/>
      <c r="D6" s="16"/>
      <c r="E6" s="16"/>
      <c r="F6" s="16"/>
      <c r="G6" s="16"/>
      <c r="H6" s="16"/>
      <c r="I6" s="16"/>
      <c r="J6" s="16"/>
      <c r="K6" s="16"/>
      <c r="L6" s="16"/>
      <c r="M6" s="16"/>
      <c r="N6" s="65"/>
      <c r="O6" s="218"/>
      <c r="P6" s="219"/>
      <c r="Q6" s="220"/>
      <c r="R6" s="221"/>
      <c r="S6" s="222"/>
      <c r="T6" s="223"/>
      <c r="U6" s="221"/>
      <c r="V6" s="218"/>
      <c r="W6" s="219"/>
      <c r="X6" s="220"/>
      <c r="Y6" s="221"/>
      <c r="Z6" s="222"/>
      <c r="AA6" s="221"/>
      <c r="AB6" s="218"/>
      <c r="AC6" s="219"/>
      <c r="AD6" s="220"/>
      <c r="AE6" s="221"/>
      <c r="AF6" s="222"/>
      <c r="AG6" s="221"/>
      <c r="AH6" s="218"/>
      <c r="AI6" s="219"/>
      <c r="AJ6" s="220"/>
      <c r="AK6" s="221"/>
      <c r="AL6" s="222"/>
      <c r="AM6" s="224"/>
      <c r="AN6" s="221"/>
      <c r="AO6" s="221"/>
      <c r="AP6" s="221"/>
      <c r="AQ6" s="218"/>
      <c r="AR6" s="219"/>
      <c r="AS6" s="220"/>
      <c r="AT6" s="221"/>
      <c r="AU6" s="222"/>
      <c r="AV6" s="221"/>
      <c r="AW6" s="225"/>
      <c r="AX6" s="222"/>
      <c r="AY6" s="224"/>
    </row>
    <row r="7" spans="1:51" ht="15" customHeight="1">
      <c r="A7" s="64" t="s">
        <v>314</v>
      </c>
      <c r="B7" t="s">
        <v>39</v>
      </c>
      <c r="D7" s="16"/>
      <c r="E7" s="16"/>
      <c r="F7" s="16"/>
      <c r="G7" s="16"/>
      <c r="H7" s="16"/>
      <c r="I7" s="16"/>
      <c r="K7" s="16"/>
      <c r="L7" s="16"/>
      <c r="M7" s="16"/>
      <c r="N7" s="65"/>
      <c r="O7" s="226"/>
      <c r="P7" s="227"/>
      <c r="Q7" s="228"/>
      <c r="R7" s="229"/>
      <c r="S7" s="227"/>
      <c r="T7" s="230"/>
      <c r="U7" s="229"/>
      <c r="V7" s="226"/>
      <c r="W7" s="227"/>
      <c r="X7" s="228"/>
      <c r="Y7" s="229"/>
      <c r="Z7" s="227"/>
      <c r="AA7" s="229"/>
      <c r="AB7" s="226"/>
      <c r="AC7" s="227"/>
      <c r="AD7" s="228"/>
      <c r="AE7" s="229"/>
      <c r="AF7" s="227"/>
      <c r="AG7" s="229"/>
      <c r="AH7" s="226"/>
      <c r="AI7" s="227"/>
      <c r="AJ7" s="228"/>
      <c r="AK7" s="229"/>
      <c r="AL7" s="227"/>
      <c r="AM7" s="228"/>
      <c r="AN7" s="229"/>
      <c r="AO7" s="229"/>
      <c r="AP7" s="229"/>
      <c r="AQ7" s="226"/>
      <c r="AR7" s="227"/>
      <c r="AS7" s="228"/>
      <c r="AT7" s="229"/>
      <c r="AU7" s="227"/>
      <c r="AV7" s="229"/>
      <c r="AW7" s="225"/>
      <c r="AX7" s="222"/>
      <c r="AY7" s="231"/>
    </row>
    <row r="8" spans="1:51" ht="15" customHeight="1">
      <c r="A8" s="66"/>
      <c r="B8" s="16">
        <v>1</v>
      </c>
      <c r="C8" t="s">
        <v>40</v>
      </c>
      <c r="N8" s="11"/>
      <c r="O8" s="232"/>
      <c r="P8" s="233"/>
      <c r="Q8" s="234"/>
      <c r="R8" s="235"/>
      <c r="S8" s="233"/>
      <c r="T8" s="236"/>
      <c r="U8" s="235"/>
      <c r="V8" s="232"/>
      <c r="W8" s="233"/>
      <c r="X8" s="234"/>
      <c r="Y8" s="235"/>
      <c r="Z8" s="233"/>
      <c r="AA8" s="235"/>
      <c r="AB8" s="232"/>
      <c r="AC8" s="233"/>
      <c r="AD8" s="234"/>
      <c r="AE8" s="235"/>
      <c r="AF8" s="233"/>
      <c r="AG8" s="235"/>
      <c r="AH8" s="232"/>
      <c r="AI8" s="233"/>
      <c r="AJ8" s="234"/>
      <c r="AK8" s="235"/>
      <c r="AL8" s="233"/>
      <c r="AM8" s="234"/>
      <c r="AN8" s="235"/>
      <c r="AO8" s="235"/>
      <c r="AP8" s="235"/>
      <c r="AQ8" s="232"/>
      <c r="AR8" s="233"/>
      <c r="AS8" s="234"/>
      <c r="AT8" s="235"/>
      <c r="AU8" s="233"/>
      <c r="AV8" s="235"/>
      <c r="AW8" s="237"/>
      <c r="AX8" s="238"/>
      <c r="AY8" s="234"/>
    </row>
    <row r="9" spans="1:51" ht="15" customHeight="1">
      <c r="A9" s="66"/>
      <c r="C9" s="67" t="s">
        <v>315</v>
      </c>
      <c r="D9" s="89" t="s">
        <v>42</v>
      </c>
      <c r="F9" s="68"/>
      <c r="G9" s="68"/>
      <c r="H9" s="68"/>
      <c r="J9" s="68"/>
      <c r="K9" s="68"/>
      <c r="L9" s="68"/>
      <c r="N9" s="11"/>
      <c r="O9" s="232"/>
      <c r="P9" s="233"/>
      <c r="Q9" s="234"/>
      <c r="R9" s="235"/>
      <c r="S9" s="233"/>
      <c r="T9" s="236"/>
      <c r="U9" s="235"/>
      <c r="V9" s="232"/>
      <c r="W9" s="233"/>
      <c r="X9" s="234"/>
      <c r="Y9" s="235"/>
      <c r="Z9" s="233"/>
      <c r="AA9" s="235"/>
      <c r="AB9" s="232"/>
      <c r="AC9" s="233"/>
      <c r="AD9" s="234"/>
      <c r="AE9" s="235"/>
      <c r="AF9" s="233"/>
      <c r="AG9" s="235"/>
      <c r="AH9" s="232"/>
      <c r="AI9" s="233"/>
      <c r="AJ9" s="234"/>
      <c r="AK9" s="235"/>
      <c r="AL9" s="233"/>
      <c r="AM9" s="234"/>
      <c r="AN9" s="235"/>
      <c r="AO9" s="235"/>
      <c r="AP9" s="235"/>
      <c r="AQ9" s="232"/>
      <c r="AR9" s="233"/>
      <c r="AS9" s="234"/>
      <c r="AT9" s="235"/>
      <c r="AU9" s="233"/>
      <c r="AV9" s="235"/>
      <c r="AW9" s="237"/>
      <c r="AX9" s="233"/>
      <c r="AY9" s="234"/>
    </row>
    <row r="10" spans="1:51" ht="15" customHeight="1">
      <c r="A10" s="66"/>
      <c r="C10" s="67"/>
      <c r="D10" s="16" t="s">
        <v>316</v>
      </c>
      <c r="E10" t="s">
        <v>142</v>
      </c>
      <c r="F10" s="68"/>
      <c r="G10" s="68"/>
      <c r="H10" s="68"/>
      <c r="J10" s="68"/>
      <c r="K10" s="68"/>
      <c r="L10" s="68"/>
      <c r="N10" s="11"/>
      <c r="O10" s="232"/>
      <c r="P10" s="233">
        <f>P11</f>
        <v>0</v>
      </c>
      <c r="Q10" s="234"/>
      <c r="R10" s="235"/>
      <c r="S10" s="233">
        <f>S11</f>
        <v>0</v>
      </c>
      <c r="T10" s="236"/>
      <c r="U10" s="235"/>
      <c r="V10" s="232"/>
      <c r="W10" s="233"/>
      <c r="X10" s="234"/>
      <c r="Y10" s="235"/>
      <c r="Z10" s="233"/>
      <c r="AA10" s="235"/>
      <c r="AB10" s="232"/>
      <c r="AC10" s="233"/>
      <c r="AD10" s="234"/>
      <c r="AE10" s="235"/>
      <c r="AF10" s="233">
        <f>AF11</f>
        <v>0</v>
      </c>
      <c r="AG10" s="235"/>
      <c r="AH10" s="232"/>
      <c r="AI10" s="233">
        <f>AI11</f>
        <v>0</v>
      </c>
      <c r="AJ10" s="234"/>
      <c r="AK10" s="235"/>
      <c r="AL10" s="233">
        <f>P10+S10+AF10+AI10</f>
        <v>0</v>
      </c>
      <c r="AM10" s="234"/>
      <c r="AN10" s="235"/>
      <c r="AO10" s="235">
        <f>AO11</f>
        <v>0</v>
      </c>
      <c r="AP10" s="235"/>
      <c r="AQ10" s="232"/>
      <c r="AR10" s="233">
        <f>AR11</f>
        <v>0</v>
      </c>
      <c r="AS10" s="234"/>
      <c r="AT10" s="235"/>
      <c r="AU10" s="233">
        <f>AU11</f>
        <v>0</v>
      </c>
      <c r="AV10" s="235"/>
      <c r="AW10" s="237"/>
      <c r="AX10" s="233">
        <f>AL10+AO10+AR10+AU10</f>
        <v>0</v>
      </c>
      <c r="AY10" s="234"/>
    </row>
    <row r="11" spans="1:51" ht="15" customHeight="1">
      <c r="A11" s="66"/>
      <c r="C11" s="67"/>
      <c r="D11" s="89"/>
      <c r="F11" t="s">
        <v>98</v>
      </c>
      <c r="G11" s="68"/>
      <c r="H11" s="68"/>
      <c r="J11" s="68"/>
      <c r="K11" s="68"/>
      <c r="L11" s="68"/>
      <c r="N11" s="11"/>
      <c r="O11" s="232"/>
      <c r="P11" s="233">
        <v>0</v>
      </c>
      <c r="Q11" s="234"/>
      <c r="R11" s="235"/>
      <c r="S11" s="233">
        <v>0</v>
      </c>
      <c r="T11" s="236"/>
      <c r="U11" s="235"/>
      <c r="V11" s="232"/>
      <c r="W11" s="233"/>
      <c r="X11" s="234"/>
      <c r="Y11" s="235"/>
      <c r="Z11" s="233"/>
      <c r="AA11" s="235"/>
      <c r="AB11" s="232"/>
      <c r="AC11" s="233"/>
      <c r="AD11" s="234"/>
      <c r="AE11" s="235"/>
      <c r="AF11" s="233">
        <v>0</v>
      </c>
      <c r="AG11" s="235"/>
      <c r="AH11" s="232"/>
      <c r="AI11" s="238">
        <v>0</v>
      </c>
      <c r="AJ11" s="234"/>
      <c r="AK11" s="235"/>
      <c r="AL11" s="233">
        <f>P11+S11+AF11+AI11</f>
        <v>0</v>
      </c>
      <c r="AM11" s="234"/>
      <c r="AN11" s="235"/>
      <c r="AO11" s="235">
        <v>0</v>
      </c>
      <c r="AP11" s="235"/>
      <c r="AQ11" s="232"/>
      <c r="AR11" s="233">
        <v>0</v>
      </c>
      <c r="AS11" s="234"/>
      <c r="AT11" s="235"/>
      <c r="AU11" s="233">
        <v>0</v>
      </c>
      <c r="AV11" s="235"/>
      <c r="AW11" s="237"/>
      <c r="AX11" s="233">
        <f>AL11+AO11+AR11+AU11</f>
        <v>0</v>
      </c>
      <c r="AY11" s="234"/>
    </row>
    <row r="12" spans="1:51" ht="15" customHeight="1">
      <c r="A12" s="66"/>
      <c r="C12" s="16"/>
      <c r="D12" s="16" t="s">
        <v>302</v>
      </c>
      <c r="E12" s="73" t="s">
        <v>43</v>
      </c>
      <c r="G12" s="73"/>
      <c r="H12" s="73"/>
      <c r="J12" s="73"/>
      <c r="K12" s="73"/>
      <c r="L12" s="73"/>
      <c r="M12" s="73"/>
      <c r="N12" s="90"/>
      <c r="O12" s="232"/>
      <c r="P12" s="238">
        <f>SUM(P13:P15)</f>
        <v>1799950</v>
      </c>
      <c r="Q12" s="239"/>
      <c r="R12" s="235"/>
      <c r="S12" s="238">
        <f>SUM(S13:S15)</f>
        <v>537425</v>
      </c>
      <c r="T12" s="240"/>
      <c r="U12" s="235"/>
      <c r="V12" s="232"/>
      <c r="W12" s="238"/>
      <c r="X12" s="239"/>
      <c r="Y12" s="235"/>
      <c r="Z12" s="238"/>
      <c r="AA12" s="235"/>
      <c r="AB12" s="232"/>
      <c r="AC12" s="238"/>
      <c r="AD12" s="239"/>
      <c r="AE12" s="235"/>
      <c r="AF12" s="238">
        <f>SUM(AF13:AF15)</f>
        <v>72625</v>
      </c>
      <c r="AG12" s="235"/>
      <c r="AH12" s="232"/>
      <c r="AI12" s="238">
        <f>SUM(AI13:AI15)</f>
        <v>0</v>
      </c>
      <c r="AJ12" s="239"/>
      <c r="AK12" s="235"/>
      <c r="AL12" s="238">
        <f t="shared" ref="AL12:AL41" si="0">P12+S12+AF12+AI12</f>
        <v>2410000</v>
      </c>
      <c r="AM12" s="234"/>
      <c r="AN12" s="235"/>
      <c r="AO12" s="235">
        <f>SUM(AO13:AO15)</f>
        <v>0</v>
      </c>
      <c r="AP12" s="235"/>
      <c r="AQ12" s="232"/>
      <c r="AR12" s="238">
        <f>SUM(AR13:AR15)</f>
        <v>2075000</v>
      </c>
      <c r="AS12" s="239"/>
      <c r="AT12" s="235"/>
      <c r="AU12" s="238">
        <f>SUM(AU13:AU15)</f>
        <v>0</v>
      </c>
      <c r="AV12" s="235"/>
      <c r="AW12" s="237"/>
      <c r="AX12" s="233">
        <f t="shared" ref="AX12:AX44" si="1">AL12+AO12+AR12-AU12</f>
        <v>4485000</v>
      </c>
      <c r="AY12" s="234"/>
    </row>
    <row r="13" spans="1:51" ht="15" customHeight="1">
      <c r="A13" s="66"/>
      <c r="C13" s="16"/>
      <c r="D13" s="16"/>
      <c r="F13" t="s">
        <v>180</v>
      </c>
      <c r="G13" s="73"/>
      <c r="H13" s="73"/>
      <c r="J13" s="73"/>
      <c r="K13" s="73"/>
      <c r="L13" s="73"/>
      <c r="M13" s="73"/>
      <c r="N13" s="90"/>
      <c r="O13" s="232"/>
      <c r="P13" s="238">
        <v>600100</v>
      </c>
      <c r="Q13" s="239"/>
      <c r="R13" s="235"/>
      <c r="S13" s="238">
        <v>220150</v>
      </c>
      <c r="T13" s="240"/>
      <c r="U13" s="235"/>
      <c r="V13" s="232"/>
      <c r="W13" s="238"/>
      <c r="X13" s="239"/>
      <c r="Y13" s="235"/>
      <c r="Z13" s="238"/>
      <c r="AA13" s="235"/>
      <c r="AB13" s="232"/>
      <c r="AC13" s="238"/>
      <c r="AD13" s="239"/>
      <c r="AE13" s="235"/>
      <c r="AF13" s="238">
        <v>29750</v>
      </c>
      <c r="AG13" s="235"/>
      <c r="AH13" s="232"/>
      <c r="AI13" s="238">
        <v>0</v>
      </c>
      <c r="AJ13" s="239"/>
      <c r="AK13" s="235"/>
      <c r="AL13" s="238">
        <f t="shared" si="0"/>
        <v>850000</v>
      </c>
      <c r="AM13" s="234"/>
      <c r="AN13" s="235"/>
      <c r="AO13" s="235">
        <v>0</v>
      </c>
      <c r="AP13" s="235"/>
      <c r="AQ13" s="232"/>
      <c r="AR13" s="238">
        <v>850000</v>
      </c>
      <c r="AS13" s="239"/>
      <c r="AT13" s="235"/>
      <c r="AU13" s="233">
        <v>0</v>
      </c>
      <c r="AV13" s="235"/>
      <c r="AW13" s="237"/>
      <c r="AX13" s="233">
        <f t="shared" si="1"/>
        <v>1700000</v>
      </c>
      <c r="AY13" s="234"/>
    </row>
    <row r="14" spans="1:51" ht="15" customHeight="1">
      <c r="A14" s="66"/>
      <c r="C14" s="16"/>
      <c r="D14" s="16"/>
      <c r="F14" t="s">
        <v>181</v>
      </c>
      <c r="G14" s="73"/>
      <c r="H14" s="73"/>
      <c r="J14" s="73"/>
      <c r="K14" s="73"/>
      <c r="L14" s="73"/>
      <c r="M14" s="73"/>
      <c r="N14" s="90"/>
      <c r="O14" s="232"/>
      <c r="P14" s="238">
        <v>335000</v>
      </c>
      <c r="Q14" s="239"/>
      <c r="R14" s="235"/>
      <c r="S14" s="238">
        <v>0</v>
      </c>
      <c r="T14" s="240"/>
      <c r="U14" s="235"/>
      <c r="V14" s="232"/>
      <c r="W14" s="238"/>
      <c r="X14" s="239"/>
      <c r="Y14" s="235"/>
      <c r="Z14" s="238"/>
      <c r="AA14" s="235"/>
      <c r="AB14" s="232"/>
      <c r="AC14" s="238"/>
      <c r="AD14" s="239"/>
      <c r="AE14" s="235"/>
      <c r="AF14" s="238">
        <v>0</v>
      </c>
      <c r="AG14" s="235"/>
      <c r="AH14" s="232"/>
      <c r="AI14" s="238">
        <v>0</v>
      </c>
      <c r="AJ14" s="239"/>
      <c r="AK14" s="235"/>
      <c r="AL14" s="238">
        <f t="shared" si="0"/>
        <v>335000</v>
      </c>
      <c r="AM14" s="234"/>
      <c r="AN14" s="235"/>
      <c r="AO14" s="235">
        <v>0</v>
      </c>
      <c r="AP14" s="235"/>
      <c r="AQ14" s="232"/>
      <c r="AR14" s="238">
        <v>0</v>
      </c>
      <c r="AS14" s="239"/>
      <c r="AT14" s="235"/>
      <c r="AU14" s="238">
        <v>0</v>
      </c>
      <c r="AV14" s="235"/>
      <c r="AW14" s="237"/>
      <c r="AX14" s="233">
        <f t="shared" si="1"/>
        <v>335000</v>
      </c>
      <c r="AY14" s="234"/>
    </row>
    <row r="15" spans="1:51" ht="15" customHeight="1">
      <c r="A15" s="66"/>
      <c r="C15" s="16"/>
      <c r="D15" s="16"/>
      <c r="F15" t="s">
        <v>182</v>
      </c>
      <c r="G15" s="73"/>
      <c r="H15" s="73"/>
      <c r="J15" s="73"/>
      <c r="K15" s="73"/>
      <c r="L15" s="73"/>
      <c r="M15" s="73"/>
      <c r="N15" s="90"/>
      <c r="O15" s="232"/>
      <c r="P15" s="238">
        <v>864850</v>
      </c>
      <c r="Q15" s="239"/>
      <c r="R15" s="235"/>
      <c r="S15" s="238">
        <v>317275</v>
      </c>
      <c r="T15" s="240"/>
      <c r="U15" s="235"/>
      <c r="V15" s="232"/>
      <c r="W15" s="238"/>
      <c r="X15" s="239"/>
      <c r="Y15" s="235"/>
      <c r="Z15" s="238"/>
      <c r="AA15" s="235"/>
      <c r="AB15" s="232"/>
      <c r="AC15" s="238"/>
      <c r="AD15" s="239"/>
      <c r="AE15" s="235"/>
      <c r="AF15" s="238">
        <v>42875</v>
      </c>
      <c r="AG15" s="235"/>
      <c r="AH15" s="232"/>
      <c r="AI15" s="238">
        <v>0</v>
      </c>
      <c r="AJ15" s="239"/>
      <c r="AK15" s="235"/>
      <c r="AL15" s="238">
        <f>P15+S15+AF15+AI15</f>
        <v>1225000</v>
      </c>
      <c r="AM15" s="234"/>
      <c r="AN15" s="235"/>
      <c r="AO15" s="235">
        <v>0</v>
      </c>
      <c r="AP15" s="235"/>
      <c r="AQ15" s="232"/>
      <c r="AR15" s="238">
        <v>1225000</v>
      </c>
      <c r="AS15" s="239"/>
      <c r="AT15" s="235"/>
      <c r="AU15" s="233">
        <v>0</v>
      </c>
      <c r="AV15" s="235"/>
      <c r="AW15" s="237"/>
      <c r="AX15" s="233">
        <f t="shared" si="1"/>
        <v>2450000</v>
      </c>
      <c r="AY15" s="234"/>
    </row>
    <row r="16" spans="1:51" ht="15" customHeight="1">
      <c r="A16" s="66"/>
      <c r="C16" s="16"/>
      <c r="D16" s="16" t="s">
        <v>317</v>
      </c>
      <c r="E16" t="s">
        <v>183</v>
      </c>
      <c r="G16" s="73"/>
      <c r="H16" s="73"/>
      <c r="J16" s="73"/>
      <c r="K16" s="73"/>
      <c r="L16" s="73"/>
      <c r="M16" s="73"/>
      <c r="N16" s="90"/>
      <c r="O16" s="232"/>
      <c r="P16" s="233">
        <f>P17</f>
        <v>0</v>
      </c>
      <c r="Q16" s="239"/>
      <c r="R16" s="235"/>
      <c r="S16" s="233">
        <f>S17</f>
        <v>8215700</v>
      </c>
      <c r="T16" s="236"/>
      <c r="U16" s="235"/>
      <c r="V16" s="232"/>
      <c r="W16" s="233"/>
      <c r="X16" s="239"/>
      <c r="Y16" s="235"/>
      <c r="Z16" s="238"/>
      <c r="AA16" s="235"/>
      <c r="AB16" s="232"/>
      <c r="AC16" s="233"/>
      <c r="AD16" s="239"/>
      <c r="AE16" s="235"/>
      <c r="AF16" s="233">
        <f>AF17</f>
        <v>0</v>
      </c>
      <c r="AG16" s="235"/>
      <c r="AH16" s="232"/>
      <c r="AI16" s="233">
        <f>AI17</f>
        <v>0</v>
      </c>
      <c r="AJ16" s="239"/>
      <c r="AK16" s="235"/>
      <c r="AL16" s="238">
        <f>P16+S16+AF16+AI16</f>
        <v>8215700</v>
      </c>
      <c r="AM16" s="234"/>
      <c r="AN16" s="235"/>
      <c r="AO16" s="235">
        <f>AO17</f>
        <v>0</v>
      </c>
      <c r="AP16" s="235"/>
      <c r="AQ16" s="232"/>
      <c r="AR16" s="233">
        <f>AR17</f>
        <v>0</v>
      </c>
      <c r="AS16" s="239"/>
      <c r="AT16" s="235"/>
      <c r="AU16" s="233">
        <f>AU17</f>
        <v>0</v>
      </c>
      <c r="AV16" s="235"/>
      <c r="AW16" s="237"/>
      <c r="AX16" s="233">
        <f t="shared" si="1"/>
        <v>8215700</v>
      </c>
      <c r="AY16" s="234"/>
    </row>
    <row r="17" spans="1:51" ht="15" customHeight="1">
      <c r="A17" s="66"/>
      <c r="C17" s="16"/>
      <c r="D17" s="16"/>
      <c r="F17" s="327" t="s">
        <v>186</v>
      </c>
      <c r="G17" s="325"/>
      <c r="H17" s="325"/>
      <c r="I17" s="325"/>
      <c r="J17" s="325"/>
      <c r="K17" s="325"/>
      <c r="L17" s="325"/>
      <c r="M17" s="325"/>
      <c r="N17" s="326"/>
      <c r="O17" s="232"/>
      <c r="P17" s="238">
        <v>0</v>
      </c>
      <c r="Q17" s="239"/>
      <c r="R17" s="235"/>
      <c r="S17" s="233">
        <v>8215700</v>
      </c>
      <c r="T17" s="236"/>
      <c r="U17" s="235"/>
      <c r="V17" s="232"/>
      <c r="W17" s="233"/>
      <c r="X17" s="239"/>
      <c r="Y17" s="235"/>
      <c r="Z17" s="238"/>
      <c r="AA17" s="235"/>
      <c r="AB17" s="232"/>
      <c r="AC17" s="233"/>
      <c r="AD17" s="239"/>
      <c r="AE17" s="235"/>
      <c r="AF17" s="238">
        <v>0</v>
      </c>
      <c r="AG17" s="235"/>
      <c r="AH17" s="232"/>
      <c r="AI17" s="238">
        <v>0</v>
      </c>
      <c r="AJ17" s="239"/>
      <c r="AK17" s="235"/>
      <c r="AL17" s="238">
        <f t="shared" si="0"/>
        <v>8215700</v>
      </c>
      <c r="AM17" s="234"/>
      <c r="AN17" s="235"/>
      <c r="AO17" s="235">
        <v>0</v>
      </c>
      <c r="AP17" s="235"/>
      <c r="AQ17" s="232"/>
      <c r="AR17" s="233">
        <v>0</v>
      </c>
      <c r="AS17" s="239"/>
      <c r="AT17" s="235"/>
      <c r="AU17" s="233">
        <v>0</v>
      </c>
      <c r="AV17" s="235"/>
      <c r="AW17" s="237"/>
      <c r="AX17" s="233">
        <f t="shared" si="1"/>
        <v>8215700</v>
      </c>
      <c r="AY17" s="234"/>
    </row>
    <row r="18" spans="1:51" ht="15" customHeight="1">
      <c r="A18" s="66"/>
      <c r="C18" s="16"/>
      <c r="D18" s="16" t="s">
        <v>303</v>
      </c>
      <c r="E18" s="73" t="s">
        <v>92</v>
      </c>
      <c r="G18" s="73"/>
      <c r="H18" s="73"/>
      <c r="J18" s="73"/>
      <c r="K18" s="73"/>
      <c r="L18" s="73"/>
      <c r="M18" s="73"/>
      <c r="N18" s="90"/>
      <c r="O18" s="232"/>
      <c r="P18" s="233">
        <f>SUM(P19:P24)</f>
        <v>4234476</v>
      </c>
      <c r="Q18" s="239"/>
      <c r="R18" s="235"/>
      <c r="S18" s="233">
        <f>SUM(S19:S24)</f>
        <v>1659282</v>
      </c>
      <c r="T18" s="236"/>
      <c r="U18" s="235"/>
      <c r="V18" s="232"/>
      <c r="W18" s="233"/>
      <c r="X18" s="239"/>
      <c r="Y18" s="235"/>
      <c r="Z18" s="238"/>
      <c r="AA18" s="235"/>
      <c r="AB18" s="232"/>
      <c r="AC18" s="233"/>
      <c r="AD18" s="239"/>
      <c r="AE18" s="235"/>
      <c r="AF18" s="233">
        <f>SUM(AF19:AF24)</f>
        <v>0</v>
      </c>
      <c r="AG18" s="235"/>
      <c r="AH18" s="232"/>
      <c r="AI18" s="233">
        <f>SUM(AI19:AI24)</f>
        <v>0</v>
      </c>
      <c r="AJ18" s="239"/>
      <c r="AK18" s="235"/>
      <c r="AL18" s="238">
        <f>P18+S18+AF18+AI18</f>
        <v>5893758</v>
      </c>
      <c r="AM18" s="234"/>
      <c r="AN18" s="235"/>
      <c r="AO18" s="235">
        <f>SUM(AO19:AO24)</f>
        <v>6557389</v>
      </c>
      <c r="AP18" s="235"/>
      <c r="AQ18" s="232"/>
      <c r="AR18" s="233">
        <f>SUM(AR19:AR24)</f>
        <v>0</v>
      </c>
      <c r="AS18" s="239"/>
      <c r="AT18" s="235"/>
      <c r="AU18" s="233">
        <f>SUM(AU19:AU24)</f>
        <v>0</v>
      </c>
      <c r="AV18" s="235"/>
      <c r="AW18" s="237"/>
      <c r="AX18" s="233">
        <f>AL18+AO18+AR18-AU18</f>
        <v>12451147</v>
      </c>
      <c r="AY18" s="234"/>
    </row>
    <row r="19" spans="1:51" ht="15" customHeight="1">
      <c r="A19" s="66"/>
      <c r="C19" s="16"/>
      <c r="D19" s="16"/>
      <c r="F19" t="s">
        <v>184</v>
      </c>
      <c r="G19" s="73"/>
      <c r="H19" s="73"/>
      <c r="J19" s="73"/>
      <c r="K19" s="73"/>
      <c r="L19" s="73"/>
      <c r="M19" s="73"/>
      <c r="N19" s="90"/>
      <c r="O19" s="232"/>
      <c r="P19" s="238">
        <v>0</v>
      </c>
      <c r="Q19" s="239"/>
      <c r="R19" s="235"/>
      <c r="S19" s="238">
        <v>0</v>
      </c>
      <c r="T19" s="236"/>
      <c r="U19" s="235"/>
      <c r="V19" s="232"/>
      <c r="W19" s="233"/>
      <c r="X19" s="239"/>
      <c r="Y19" s="235"/>
      <c r="Z19" s="238"/>
      <c r="AA19" s="235"/>
      <c r="AB19" s="232"/>
      <c r="AC19" s="233"/>
      <c r="AD19" s="239"/>
      <c r="AE19" s="235"/>
      <c r="AF19" s="238">
        <v>0</v>
      </c>
      <c r="AG19" s="235"/>
      <c r="AH19" s="232"/>
      <c r="AI19" s="238">
        <v>0</v>
      </c>
      <c r="AJ19" s="239"/>
      <c r="AK19" s="235"/>
      <c r="AL19" s="238">
        <f>P19+S19+AF19+AI19</f>
        <v>0</v>
      </c>
      <c r="AM19" s="234"/>
      <c r="AN19" s="235"/>
      <c r="AO19" s="235">
        <v>120000</v>
      </c>
      <c r="AP19" s="235"/>
      <c r="AQ19" s="232"/>
      <c r="AR19" s="233">
        <v>0</v>
      </c>
      <c r="AS19" s="239"/>
      <c r="AT19" s="235"/>
      <c r="AU19" s="233">
        <v>0</v>
      </c>
      <c r="AV19" s="235"/>
      <c r="AW19" s="237"/>
      <c r="AX19" s="233">
        <f t="shared" si="1"/>
        <v>120000</v>
      </c>
      <c r="AY19" s="234"/>
    </row>
    <row r="20" spans="1:51" ht="15" customHeight="1">
      <c r="A20" s="66"/>
      <c r="C20" s="16"/>
      <c r="D20" s="16"/>
      <c r="E20" s="73"/>
      <c r="F20" s="325" t="s">
        <v>159</v>
      </c>
      <c r="G20" s="325"/>
      <c r="H20" s="325"/>
      <c r="I20" s="325"/>
      <c r="J20" s="325"/>
      <c r="K20" s="325"/>
      <c r="L20" s="325"/>
      <c r="M20" s="325"/>
      <c r="N20" s="326"/>
      <c r="O20" s="232"/>
      <c r="P20" s="238">
        <v>0</v>
      </c>
      <c r="Q20" s="239"/>
      <c r="R20" s="235"/>
      <c r="S20" s="238">
        <v>0</v>
      </c>
      <c r="T20" s="236"/>
      <c r="U20" s="235"/>
      <c r="V20" s="232"/>
      <c r="W20" s="233"/>
      <c r="X20" s="239"/>
      <c r="Y20" s="235"/>
      <c r="Z20" s="238"/>
      <c r="AA20" s="235"/>
      <c r="AB20" s="232"/>
      <c r="AC20" s="233"/>
      <c r="AD20" s="239"/>
      <c r="AE20" s="235"/>
      <c r="AF20" s="238">
        <v>0</v>
      </c>
      <c r="AG20" s="235"/>
      <c r="AH20" s="232"/>
      <c r="AI20" s="238">
        <v>0</v>
      </c>
      <c r="AJ20" s="239"/>
      <c r="AK20" s="235"/>
      <c r="AL20" s="238">
        <f t="shared" si="0"/>
        <v>0</v>
      </c>
      <c r="AM20" s="234"/>
      <c r="AN20" s="235"/>
      <c r="AO20" s="235">
        <v>1520277</v>
      </c>
      <c r="AP20" s="235"/>
      <c r="AQ20" s="232"/>
      <c r="AR20" s="233">
        <v>0</v>
      </c>
      <c r="AS20" s="239"/>
      <c r="AT20" s="235"/>
      <c r="AU20" s="233">
        <v>0</v>
      </c>
      <c r="AV20" s="235"/>
      <c r="AW20" s="237"/>
      <c r="AX20" s="233">
        <f t="shared" si="1"/>
        <v>1520277</v>
      </c>
      <c r="AY20" s="234"/>
    </row>
    <row r="21" spans="1:51" ht="15" customHeight="1">
      <c r="A21" s="66"/>
      <c r="C21" s="16"/>
      <c r="D21" s="16"/>
      <c r="F21" s="89" t="s">
        <v>83</v>
      </c>
      <c r="G21" s="106"/>
      <c r="H21" s="106"/>
      <c r="I21" s="106"/>
      <c r="J21" s="106"/>
      <c r="K21" s="106"/>
      <c r="L21" s="106"/>
      <c r="M21" s="106"/>
      <c r="N21" s="107"/>
      <c r="O21" s="232"/>
      <c r="P21" s="233">
        <v>2065826</v>
      </c>
      <c r="Q21" s="239"/>
      <c r="R21" s="235"/>
      <c r="S21" s="233">
        <v>560382</v>
      </c>
      <c r="T21" s="236"/>
      <c r="U21" s="235"/>
      <c r="V21" s="232"/>
      <c r="W21" s="233"/>
      <c r="X21" s="239"/>
      <c r="Y21" s="235"/>
      <c r="Z21" s="238"/>
      <c r="AA21" s="235"/>
      <c r="AB21" s="232"/>
      <c r="AC21" s="233"/>
      <c r="AD21" s="239"/>
      <c r="AE21" s="235"/>
      <c r="AF21" s="238">
        <v>0</v>
      </c>
      <c r="AG21" s="235"/>
      <c r="AH21" s="232"/>
      <c r="AI21" s="238">
        <v>0</v>
      </c>
      <c r="AJ21" s="239"/>
      <c r="AK21" s="235"/>
      <c r="AL21" s="238">
        <f t="shared" si="0"/>
        <v>2626208</v>
      </c>
      <c r="AM21" s="234"/>
      <c r="AN21" s="235"/>
      <c r="AO21" s="235">
        <v>0</v>
      </c>
      <c r="AP21" s="235"/>
      <c r="AQ21" s="232"/>
      <c r="AR21" s="233">
        <v>0</v>
      </c>
      <c r="AS21" s="239"/>
      <c r="AT21" s="235"/>
      <c r="AU21" s="233">
        <v>0</v>
      </c>
      <c r="AV21" s="235"/>
      <c r="AW21" s="237"/>
      <c r="AX21" s="233">
        <f t="shared" si="1"/>
        <v>2626208</v>
      </c>
      <c r="AY21" s="234"/>
    </row>
    <row r="22" spans="1:51" ht="15" customHeight="1">
      <c r="A22" s="66"/>
      <c r="C22" s="16"/>
      <c r="D22" s="16"/>
      <c r="E22" s="106"/>
      <c r="F22" s="73" t="s">
        <v>160</v>
      </c>
      <c r="G22" s="73"/>
      <c r="H22" s="106"/>
      <c r="I22" s="106"/>
      <c r="J22" s="106"/>
      <c r="K22" s="106"/>
      <c r="L22" s="106"/>
      <c r="M22" s="106"/>
      <c r="N22" s="107"/>
      <c r="O22" s="232"/>
      <c r="P22" s="233">
        <v>1551000</v>
      </c>
      <c r="Q22" s="239"/>
      <c r="R22" s="235"/>
      <c r="S22" s="233">
        <v>1098900</v>
      </c>
      <c r="T22" s="236"/>
      <c r="U22" s="235"/>
      <c r="V22" s="232"/>
      <c r="W22" s="233"/>
      <c r="X22" s="239"/>
      <c r="Y22" s="235"/>
      <c r="Z22" s="238"/>
      <c r="AA22" s="235"/>
      <c r="AB22" s="232"/>
      <c r="AC22" s="233"/>
      <c r="AD22" s="239"/>
      <c r="AE22" s="235"/>
      <c r="AF22" s="238">
        <v>0</v>
      </c>
      <c r="AG22" s="235"/>
      <c r="AH22" s="232"/>
      <c r="AI22" s="238">
        <v>0</v>
      </c>
      <c r="AJ22" s="239"/>
      <c r="AK22" s="235"/>
      <c r="AL22" s="238">
        <f t="shared" si="0"/>
        <v>2649900</v>
      </c>
      <c r="AM22" s="234"/>
      <c r="AN22" s="235"/>
      <c r="AO22" s="235">
        <v>0</v>
      </c>
      <c r="AP22" s="235"/>
      <c r="AQ22" s="232"/>
      <c r="AR22" s="233">
        <v>0</v>
      </c>
      <c r="AS22" s="239"/>
      <c r="AT22" s="235"/>
      <c r="AU22" s="233">
        <v>0</v>
      </c>
      <c r="AV22" s="235"/>
      <c r="AW22" s="237"/>
      <c r="AX22" s="233">
        <f t="shared" si="1"/>
        <v>2649900</v>
      </c>
      <c r="AY22" s="234"/>
    </row>
    <row r="23" spans="1:51" ht="15" customHeight="1">
      <c r="A23" s="66"/>
      <c r="C23" s="16"/>
      <c r="D23" s="16"/>
      <c r="E23" s="106"/>
      <c r="F23" t="s">
        <v>185</v>
      </c>
      <c r="H23" s="106"/>
      <c r="I23" s="106"/>
      <c r="J23" s="106"/>
      <c r="K23" s="106"/>
      <c r="L23" s="106"/>
      <c r="M23" s="106"/>
      <c r="N23" s="107"/>
      <c r="O23" s="232"/>
      <c r="P23" s="238">
        <v>617650</v>
      </c>
      <c r="Q23" s="239"/>
      <c r="R23" s="235"/>
      <c r="S23" s="238">
        <v>0</v>
      </c>
      <c r="T23" s="236"/>
      <c r="U23" s="235"/>
      <c r="V23" s="232"/>
      <c r="W23" s="233"/>
      <c r="X23" s="239"/>
      <c r="Y23" s="235"/>
      <c r="Z23" s="238"/>
      <c r="AA23" s="235"/>
      <c r="AB23" s="232"/>
      <c r="AC23" s="233"/>
      <c r="AD23" s="239"/>
      <c r="AE23" s="235"/>
      <c r="AF23" s="238">
        <v>0</v>
      </c>
      <c r="AG23" s="235"/>
      <c r="AH23" s="232"/>
      <c r="AI23" s="238">
        <v>0</v>
      </c>
      <c r="AJ23" s="239"/>
      <c r="AK23" s="235"/>
      <c r="AL23" s="238">
        <f t="shared" si="0"/>
        <v>617650</v>
      </c>
      <c r="AM23" s="234"/>
      <c r="AN23" s="235"/>
      <c r="AO23" s="235">
        <v>3917112</v>
      </c>
      <c r="AP23" s="235"/>
      <c r="AQ23" s="232"/>
      <c r="AR23" s="233">
        <v>0</v>
      </c>
      <c r="AS23" s="239"/>
      <c r="AT23" s="235"/>
      <c r="AU23" s="233">
        <v>0</v>
      </c>
      <c r="AV23" s="235"/>
      <c r="AW23" s="237"/>
      <c r="AX23" s="233">
        <f t="shared" si="1"/>
        <v>4534762</v>
      </c>
      <c r="AY23" s="234"/>
    </row>
    <row r="24" spans="1:51" ht="15" customHeight="1">
      <c r="A24" s="66"/>
      <c r="C24" s="16"/>
      <c r="D24" s="16"/>
      <c r="E24" s="106"/>
      <c r="F24" t="s">
        <v>294</v>
      </c>
      <c r="H24" s="106"/>
      <c r="I24" s="106"/>
      <c r="J24" s="106"/>
      <c r="K24" s="106"/>
      <c r="L24" s="106"/>
      <c r="M24" s="106"/>
      <c r="N24" s="107"/>
      <c r="O24" s="232"/>
      <c r="P24" s="238">
        <v>0</v>
      </c>
      <c r="Q24" s="239"/>
      <c r="R24" s="235"/>
      <c r="S24" s="238">
        <v>0</v>
      </c>
      <c r="T24" s="236"/>
      <c r="U24" s="235"/>
      <c r="V24" s="232"/>
      <c r="W24" s="233"/>
      <c r="X24" s="239"/>
      <c r="Y24" s="235"/>
      <c r="Z24" s="238"/>
      <c r="AA24" s="235"/>
      <c r="AB24" s="232"/>
      <c r="AC24" s="233"/>
      <c r="AD24" s="239"/>
      <c r="AE24" s="235"/>
      <c r="AF24" s="238">
        <v>0</v>
      </c>
      <c r="AG24" s="235"/>
      <c r="AH24" s="232"/>
      <c r="AI24" s="238">
        <v>0</v>
      </c>
      <c r="AJ24" s="239"/>
      <c r="AK24" s="235"/>
      <c r="AL24" s="238">
        <f t="shared" si="0"/>
        <v>0</v>
      </c>
      <c r="AM24" s="234"/>
      <c r="AN24" s="235"/>
      <c r="AO24" s="235">
        <v>1000000</v>
      </c>
      <c r="AP24" s="235"/>
      <c r="AQ24" s="232"/>
      <c r="AR24" s="233">
        <v>0</v>
      </c>
      <c r="AS24" s="239"/>
      <c r="AT24" s="235"/>
      <c r="AU24" s="233">
        <v>0</v>
      </c>
      <c r="AV24" s="235"/>
      <c r="AW24" s="237"/>
      <c r="AX24" s="233">
        <f>AL24+AO24+AR24-AU24</f>
        <v>1000000</v>
      </c>
      <c r="AY24" s="234"/>
    </row>
    <row r="25" spans="1:51" ht="15" customHeight="1">
      <c r="A25" s="66"/>
      <c r="C25" s="16"/>
      <c r="D25" s="16" t="s">
        <v>304</v>
      </c>
      <c r="E25" s="73" t="s">
        <v>148</v>
      </c>
      <c r="G25" s="73"/>
      <c r="H25" s="73"/>
      <c r="J25" s="73"/>
      <c r="K25" s="73"/>
      <c r="L25" s="73"/>
      <c r="M25" s="73"/>
      <c r="N25" s="90"/>
      <c r="O25" s="232"/>
      <c r="P25" s="233">
        <f>SUM(P26:P33)</f>
        <v>227960258</v>
      </c>
      <c r="Q25" s="239"/>
      <c r="R25" s="235"/>
      <c r="S25" s="233">
        <f>SUM(S26:S33)</f>
        <v>12126940</v>
      </c>
      <c r="T25" s="236"/>
      <c r="U25" s="235"/>
      <c r="V25" s="232"/>
      <c r="W25" s="233"/>
      <c r="X25" s="239"/>
      <c r="Y25" s="235"/>
      <c r="Z25" s="238"/>
      <c r="AA25" s="235"/>
      <c r="AB25" s="232"/>
      <c r="AC25" s="233"/>
      <c r="AD25" s="239"/>
      <c r="AE25" s="235"/>
      <c r="AF25" s="233">
        <f>SUM(AF26:AF33)</f>
        <v>0</v>
      </c>
      <c r="AG25" s="235"/>
      <c r="AH25" s="232"/>
      <c r="AI25" s="233">
        <f>SUM(AI26:AI33)</f>
        <v>500000</v>
      </c>
      <c r="AJ25" s="239"/>
      <c r="AK25" s="235"/>
      <c r="AL25" s="238">
        <f t="shared" si="0"/>
        <v>240587198</v>
      </c>
      <c r="AM25" s="234"/>
      <c r="AN25" s="235"/>
      <c r="AO25" s="235">
        <f>SUM(AO26:AO33)</f>
        <v>20749133</v>
      </c>
      <c r="AP25" s="235"/>
      <c r="AQ25" s="232"/>
      <c r="AR25" s="233">
        <f>SUM(AR26:AR33)</f>
        <v>3884266</v>
      </c>
      <c r="AS25" s="239"/>
      <c r="AT25" s="235"/>
      <c r="AU25" s="233">
        <f>SUM(AU26:AU33)</f>
        <v>0</v>
      </c>
      <c r="AV25" s="235"/>
      <c r="AW25" s="237"/>
      <c r="AX25" s="233">
        <f t="shared" si="1"/>
        <v>265220597</v>
      </c>
      <c r="AY25" s="234"/>
    </row>
    <row r="26" spans="1:51" ht="15" customHeight="1">
      <c r="A26" s="66"/>
      <c r="C26" s="16"/>
      <c r="D26" s="16"/>
      <c r="F26" t="s">
        <v>428</v>
      </c>
      <c r="G26" s="73"/>
      <c r="H26" s="73"/>
      <c r="J26" s="73"/>
      <c r="K26" s="73"/>
      <c r="L26" s="73"/>
      <c r="M26" s="73"/>
      <c r="N26" s="90"/>
      <c r="O26" s="232"/>
      <c r="P26" s="233">
        <v>50050</v>
      </c>
      <c r="Q26" s="239"/>
      <c r="R26" s="235"/>
      <c r="S26" s="233">
        <v>1856000</v>
      </c>
      <c r="T26" s="236"/>
      <c r="U26" s="235"/>
      <c r="V26" s="232"/>
      <c r="W26" s="233"/>
      <c r="X26" s="239"/>
      <c r="Y26" s="235"/>
      <c r="Z26" s="238"/>
      <c r="AA26" s="235"/>
      <c r="AB26" s="232"/>
      <c r="AC26" s="233"/>
      <c r="AD26" s="239"/>
      <c r="AE26" s="235"/>
      <c r="AF26" s="238">
        <v>0</v>
      </c>
      <c r="AG26" s="235"/>
      <c r="AH26" s="232"/>
      <c r="AI26" s="238">
        <v>0</v>
      </c>
      <c r="AJ26" s="239"/>
      <c r="AK26" s="235"/>
      <c r="AL26" s="238">
        <f t="shared" si="0"/>
        <v>1906050</v>
      </c>
      <c r="AM26" s="234"/>
      <c r="AN26" s="235"/>
      <c r="AO26" s="235">
        <v>0</v>
      </c>
      <c r="AP26" s="235"/>
      <c r="AQ26" s="232"/>
      <c r="AR26" s="233">
        <v>0</v>
      </c>
      <c r="AS26" s="239"/>
      <c r="AT26" s="235"/>
      <c r="AU26" s="233">
        <v>0</v>
      </c>
      <c r="AV26" s="235"/>
      <c r="AW26" s="237"/>
      <c r="AX26" s="233">
        <f t="shared" si="1"/>
        <v>1906050</v>
      </c>
      <c r="AY26" s="234"/>
    </row>
    <row r="27" spans="1:51" ht="15" customHeight="1">
      <c r="A27" s="66"/>
      <c r="C27" s="16"/>
      <c r="D27" s="16"/>
      <c r="F27" t="s">
        <v>437</v>
      </c>
      <c r="G27" s="73"/>
      <c r="H27" s="73"/>
      <c r="J27" s="73"/>
      <c r="K27" s="73"/>
      <c r="L27" s="73"/>
      <c r="M27" s="73"/>
      <c r="N27" s="90"/>
      <c r="O27" s="232"/>
      <c r="P27" s="233">
        <v>0</v>
      </c>
      <c r="Q27" s="239"/>
      <c r="R27" s="235"/>
      <c r="S27" s="233">
        <v>104940</v>
      </c>
      <c r="T27" s="236"/>
      <c r="U27" s="235"/>
      <c r="V27" s="232"/>
      <c r="W27" s="233"/>
      <c r="X27" s="239"/>
      <c r="Y27" s="235"/>
      <c r="Z27" s="238"/>
      <c r="AA27" s="235"/>
      <c r="AB27" s="232"/>
      <c r="AC27" s="233"/>
      <c r="AD27" s="239"/>
      <c r="AE27" s="235"/>
      <c r="AF27" s="238">
        <v>0</v>
      </c>
      <c r="AG27" s="235"/>
      <c r="AH27" s="232"/>
      <c r="AI27" s="238">
        <v>0</v>
      </c>
      <c r="AJ27" s="239"/>
      <c r="AK27" s="235"/>
      <c r="AL27" s="238">
        <f t="shared" si="0"/>
        <v>104940</v>
      </c>
      <c r="AM27" s="234"/>
      <c r="AN27" s="235"/>
      <c r="AO27" s="235">
        <v>0</v>
      </c>
      <c r="AP27" s="235"/>
      <c r="AQ27" s="232"/>
      <c r="AR27" s="233">
        <v>201300</v>
      </c>
      <c r="AS27" s="239"/>
      <c r="AT27" s="235"/>
      <c r="AU27" s="233">
        <v>0</v>
      </c>
      <c r="AV27" s="235"/>
      <c r="AW27" s="237"/>
      <c r="AX27" s="233">
        <f t="shared" si="1"/>
        <v>306240</v>
      </c>
      <c r="AY27" s="234"/>
    </row>
    <row r="28" spans="1:51" ht="15" customHeight="1">
      <c r="A28" s="66"/>
      <c r="C28" s="16"/>
      <c r="D28" s="16"/>
      <c r="F28" t="s">
        <v>430</v>
      </c>
      <c r="G28" s="73"/>
      <c r="H28" s="73"/>
      <c r="J28" s="73"/>
      <c r="K28" s="73"/>
      <c r="L28" s="73"/>
      <c r="M28" s="73"/>
      <c r="N28" s="90"/>
      <c r="O28" s="232"/>
      <c r="P28" s="233">
        <v>180591</v>
      </c>
      <c r="Q28" s="239"/>
      <c r="R28" s="235"/>
      <c r="S28" s="233">
        <v>1609000</v>
      </c>
      <c r="T28" s="236"/>
      <c r="U28" s="235"/>
      <c r="V28" s="232"/>
      <c r="W28" s="233"/>
      <c r="X28" s="239"/>
      <c r="Y28" s="235"/>
      <c r="Z28" s="238"/>
      <c r="AA28" s="235"/>
      <c r="AB28" s="232"/>
      <c r="AC28" s="233"/>
      <c r="AD28" s="239"/>
      <c r="AE28" s="235"/>
      <c r="AF28" s="238">
        <v>0</v>
      </c>
      <c r="AG28" s="235"/>
      <c r="AH28" s="232"/>
      <c r="AI28" s="238">
        <v>0</v>
      </c>
      <c r="AJ28" s="239"/>
      <c r="AK28" s="235"/>
      <c r="AL28" s="238">
        <f t="shared" si="0"/>
        <v>1789591</v>
      </c>
      <c r="AM28" s="234"/>
      <c r="AN28" s="235"/>
      <c r="AO28" s="235">
        <v>0</v>
      </c>
      <c r="AP28" s="235"/>
      <c r="AQ28" s="232"/>
      <c r="AR28" s="233">
        <v>0</v>
      </c>
      <c r="AS28" s="239"/>
      <c r="AT28" s="235"/>
      <c r="AU28" s="233">
        <v>0</v>
      </c>
      <c r="AV28" s="235"/>
      <c r="AW28" s="237"/>
      <c r="AX28" s="233">
        <f t="shared" si="1"/>
        <v>1789591</v>
      </c>
      <c r="AY28" s="234"/>
    </row>
    <row r="29" spans="1:51" ht="15" customHeight="1">
      <c r="A29" s="66"/>
      <c r="C29" s="16"/>
      <c r="D29" s="16"/>
      <c r="F29" t="s">
        <v>431</v>
      </c>
      <c r="G29" s="73"/>
      <c r="H29" s="73"/>
      <c r="J29" s="73"/>
      <c r="K29" s="73"/>
      <c r="L29" s="73"/>
      <c r="M29" s="73"/>
      <c r="N29" s="90"/>
      <c r="O29" s="232"/>
      <c r="P29" s="233">
        <v>303000</v>
      </c>
      <c r="Q29" s="239"/>
      <c r="R29" s="235"/>
      <c r="S29" s="233">
        <v>0</v>
      </c>
      <c r="T29" s="236"/>
      <c r="U29" s="235"/>
      <c r="V29" s="232"/>
      <c r="W29" s="233"/>
      <c r="X29" s="239"/>
      <c r="Y29" s="235"/>
      <c r="Z29" s="238"/>
      <c r="AA29" s="235"/>
      <c r="AB29" s="232"/>
      <c r="AC29" s="233"/>
      <c r="AD29" s="239"/>
      <c r="AE29" s="235"/>
      <c r="AF29" s="238">
        <v>0</v>
      </c>
      <c r="AG29" s="235"/>
      <c r="AH29" s="232"/>
      <c r="AI29" s="238">
        <v>0</v>
      </c>
      <c r="AJ29" s="239"/>
      <c r="AK29" s="235"/>
      <c r="AL29" s="238">
        <f t="shared" si="0"/>
        <v>303000</v>
      </c>
      <c r="AM29" s="234"/>
      <c r="AN29" s="235"/>
      <c r="AO29" s="235">
        <v>0</v>
      </c>
      <c r="AP29" s="235"/>
      <c r="AQ29" s="232"/>
      <c r="AR29" s="233">
        <v>0</v>
      </c>
      <c r="AS29" s="239"/>
      <c r="AT29" s="235"/>
      <c r="AU29" s="233">
        <v>0</v>
      </c>
      <c r="AV29" s="235"/>
      <c r="AW29" s="237"/>
      <c r="AX29" s="233">
        <f t="shared" si="1"/>
        <v>303000</v>
      </c>
      <c r="AY29" s="234"/>
    </row>
    <row r="30" spans="1:51" ht="15" customHeight="1">
      <c r="A30" s="66"/>
      <c r="C30" s="16"/>
      <c r="D30" s="16"/>
      <c r="F30" s="73" t="s">
        <v>131</v>
      </c>
      <c r="G30" s="73"/>
      <c r="H30" s="73"/>
      <c r="J30" s="73"/>
      <c r="K30" s="73"/>
      <c r="L30" s="73"/>
      <c r="M30" s="73"/>
      <c r="N30" s="90"/>
      <c r="O30" s="232"/>
      <c r="P30" s="233">
        <v>203234617</v>
      </c>
      <c r="Q30" s="239"/>
      <c r="R30" s="235"/>
      <c r="S30" s="233">
        <v>530000</v>
      </c>
      <c r="T30" s="236"/>
      <c r="U30" s="235"/>
      <c r="V30" s="232"/>
      <c r="W30" s="233"/>
      <c r="X30" s="239"/>
      <c r="Y30" s="235"/>
      <c r="Z30" s="238"/>
      <c r="AA30" s="235"/>
      <c r="AB30" s="232"/>
      <c r="AC30" s="233"/>
      <c r="AD30" s="239"/>
      <c r="AE30" s="235"/>
      <c r="AF30" s="238">
        <v>0</v>
      </c>
      <c r="AG30" s="235"/>
      <c r="AH30" s="232"/>
      <c r="AI30" s="238">
        <v>0</v>
      </c>
      <c r="AJ30" s="239"/>
      <c r="AK30" s="235"/>
      <c r="AL30" s="238">
        <f t="shared" si="0"/>
        <v>203764617</v>
      </c>
      <c r="AM30" s="234"/>
      <c r="AN30" s="235"/>
      <c r="AO30" s="235">
        <v>19280746</v>
      </c>
      <c r="AP30" s="235"/>
      <c r="AQ30" s="232"/>
      <c r="AR30" s="233">
        <v>3682966</v>
      </c>
      <c r="AS30" s="239"/>
      <c r="AT30" s="235"/>
      <c r="AU30" s="233">
        <v>0</v>
      </c>
      <c r="AV30" s="235"/>
      <c r="AW30" s="237"/>
      <c r="AX30" s="233">
        <f t="shared" si="1"/>
        <v>226728329</v>
      </c>
      <c r="AY30" s="234"/>
    </row>
    <row r="31" spans="1:51" ht="15" customHeight="1">
      <c r="A31" s="66"/>
      <c r="C31" s="16"/>
      <c r="D31" s="16"/>
      <c r="F31" s="73" t="s">
        <v>132</v>
      </c>
      <c r="G31" s="73"/>
      <c r="H31" s="73"/>
      <c r="J31" s="73"/>
      <c r="K31" s="73"/>
      <c r="L31" s="73"/>
      <c r="M31" s="73"/>
      <c r="N31" s="90"/>
      <c r="O31" s="232"/>
      <c r="P31" s="233">
        <v>24192000</v>
      </c>
      <c r="Q31" s="239"/>
      <c r="R31" s="235"/>
      <c r="S31" s="233">
        <v>0</v>
      </c>
      <c r="T31" s="236"/>
      <c r="U31" s="235"/>
      <c r="V31" s="232"/>
      <c r="W31" s="233"/>
      <c r="X31" s="239"/>
      <c r="Y31" s="235"/>
      <c r="Z31" s="238"/>
      <c r="AA31" s="235"/>
      <c r="AB31" s="232"/>
      <c r="AC31" s="233"/>
      <c r="AD31" s="239"/>
      <c r="AE31" s="235"/>
      <c r="AF31" s="238">
        <v>0</v>
      </c>
      <c r="AG31" s="235"/>
      <c r="AH31" s="232"/>
      <c r="AI31" s="238">
        <v>0</v>
      </c>
      <c r="AJ31" s="239"/>
      <c r="AK31" s="235"/>
      <c r="AL31" s="238">
        <f t="shared" si="0"/>
        <v>24192000</v>
      </c>
      <c r="AM31" s="234"/>
      <c r="AN31" s="235"/>
      <c r="AO31" s="235">
        <v>0</v>
      </c>
      <c r="AP31" s="235"/>
      <c r="AQ31" s="232"/>
      <c r="AR31" s="233">
        <v>0</v>
      </c>
      <c r="AS31" s="239"/>
      <c r="AT31" s="235"/>
      <c r="AU31" s="233">
        <v>0</v>
      </c>
      <c r="AV31" s="235"/>
      <c r="AW31" s="237"/>
      <c r="AX31" s="233">
        <f t="shared" si="1"/>
        <v>24192000</v>
      </c>
      <c r="AY31" s="234"/>
    </row>
    <row r="32" spans="1:51" ht="15" customHeight="1">
      <c r="A32" s="66"/>
      <c r="C32" s="16"/>
      <c r="D32" s="16"/>
      <c r="F32" s="73" t="s">
        <v>161</v>
      </c>
      <c r="G32" s="73"/>
      <c r="H32" s="73"/>
      <c r="J32" s="73"/>
      <c r="K32" s="73"/>
      <c r="L32" s="73"/>
      <c r="M32" s="73"/>
      <c r="N32" s="90"/>
      <c r="O32" s="232"/>
      <c r="P32" s="233">
        <v>0</v>
      </c>
      <c r="Q32" s="239"/>
      <c r="R32" s="235"/>
      <c r="S32" s="233">
        <v>8027000</v>
      </c>
      <c r="T32" s="236"/>
      <c r="U32" s="235"/>
      <c r="V32" s="232"/>
      <c r="W32" s="233"/>
      <c r="X32" s="239"/>
      <c r="Y32" s="235"/>
      <c r="Z32" s="238"/>
      <c r="AA32" s="235"/>
      <c r="AB32" s="232"/>
      <c r="AC32" s="233"/>
      <c r="AD32" s="239"/>
      <c r="AE32" s="235"/>
      <c r="AF32" s="238">
        <v>0</v>
      </c>
      <c r="AG32" s="235"/>
      <c r="AH32" s="232"/>
      <c r="AI32" s="238">
        <v>500000</v>
      </c>
      <c r="AJ32" s="239"/>
      <c r="AK32" s="235"/>
      <c r="AL32" s="238">
        <f t="shared" si="0"/>
        <v>8527000</v>
      </c>
      <c r="AM32" s="234"/>
      <c r="AN32" s="235"/>
      <c r="AO32" s="235">
        <v>1468387</v>
      </c>
      <c r="AP32" s="235"/>
      <c r="AQ32" s="232"/>
      <c r="AR32" s="233">
        <v>0</v>
      </c>
      <c r="AS32" s="239"/>
      <c r="AT32" s="235"/>
      <c r="AU32" s="233">
        <v>0</v>
      </c>
      <c r="AV32" s="235"/>
      <c r="AW32" s="237"/>
      <c r="AX32" s="233">
        <f t="shared" si="1"/>
        <v>9995387</v>
      </c>
      <c r="AY32" s="234"/>
    </row>
    <row r="33" spans="1:51" ht="15" customHeight="1">
      <c r="A33" s="66"/>
      <c r="C33" s="16"/>
      <c r="D33" s="16"/>
      <c r="F33" t="s">
        <v>187</v>
      </c>
      <c r="G33" s="73"/>
      <c r="H33" s="73"/>
      <c r="J33" s="73"/>
      <c r="K33" s="73"/>
      <c r="L33" s="73"/>
      <c r="M33" s="73"/>
      <c r="N33" s="90"/>
      <c r="O33" s="232"/>
      <c r="P33" s="233">
        <v>0</v>
      </c>
      <c r="Q33" s="239"/>
      <c r="R33" s="235"/>
      <c r="S33" s="233">
        <v>0</v>
      </c>
      <c r="T33" s="236"/>
      <c r="U33" s="235"/>
      <c r="V33" s="232"/>
      <c r="W33" s="233"/>
      <c r="X33" s="239"/>
      <c r="Y33" s="235"/>
      <c r="Z33" s="238"/>
      <c r="AA33" s="235"/>
      <c r="AB33" s="232"/>
      <c r="AC33" s="233"/>
      <c r="AD33" s="239"/>
      <c r="AE33" s="235"/>
      <c r="AF33" s="238">
        <v>0</v>
      </c>
      <c r="AG33" s="235"/>
      <c r="AH33" s="232"/>
      <c r="AI33" s="238">
        <v>0</v>
      </c>
      <c r="AJ33" s="239"/>
      <c r="AK33" s="235"/>
      <c r="AL33" s="238">
        <f t="shared" si="0"/>
        <v>0</v>
      </c>
      <c r="AM33" s="234"/>
      <c r="AN33" s="235"/>
      <c r="AO33" s="235">
        <v>0</v>
      </c>
      <c r="AP33" s="235"/>
      <c r="AQ33" s="232"/>
      <c r="AR33" s="233">
        <v>0</v>
      </c>
      <c r="AS33" s="239"/>
      <c r="AT33" s="235"/>
      <c r="AU33" s="233">
        <v>0</v>
      </c>
      <c r="AV33" s="235"/>
      <c r="AW33" s="237"/>
      <c r="AX33" s="233">
        <f t="shared" si="1"/>
        <v>0</v>
      </c>
      <c r="AY33" s="234"/>
    </row>
    <row r="34" spans="1:51" ht="15" customHeight="1">
      <c r="A34" s="66"/>
      <c r="C34" s="16"/>
      <c r="D34" s="16" t="s">
        <v>318</v>
      </c>
      <c r="E34" s="73" t="s">
        <v>149</v>
      </c>
      <c r="G34" s="12"/>
      <c r="H34" s="12"/>
      <c r="J34" s="12"/>
      <c r="K34" s="12"/>
      <c r="L34" s="12"/>
      <c r="M34" s="12"/>
      <c r="N34" s="13"/>
      <c r="O34" s="232"/>
      <c r="P34" s="233">
        <f>P35</f>
        <v>0</v>
      </c>
      <c r="Q34" s="239"/>
      <c r="R34" s="235"/>
      <c r="S34" s="233">
        <f>S35</f>
        <v>0</v>
      </c>
      <c r="T34" s="236"/>
      <c r="U34" s="241"/>
      <c r="V34" s="232"/>
      <c r="W34" s="233"/>
      <c r="X34" s="239"/>
      <c r="Y34" s="235"/>
      <c r="Z34" s="238"/>
      <c r="AA34" s="241"/>
      <c r="AB34" s="232"/>
      <c r="AC34" s="233"/>
      <c r="AD34" s="239"/>
      <c r="AE34" s="235"/>
      <c r="AF34" s="233">
        <f>AF35</f>
        <v>0</v>
      </c>
      <c r="AG34" s="241"/>
      <c r="AH34" s="232"/>
      <c r="AI34" s="233">
        <f>AI35</f>
        <v>0</v>
      </c>
      <c r="AJ34" s="239"/>
      <c r="AK34" s="235"/>
      <c r="AL34" s="238">
        <f t="shared" si="0"/>
        <v>0</v>
      </c>
      <c r="AM34" s="239"/>
      <c r="AN34" s="241"/>
      <c r="AO34" s="241">
        <f>AO35</f>
        <v>0</v>
      </c>
      <c r="AP34" s="241"/>
      <c r="AQ34" s="232"/>
      <c r="AR34" s="233">
        <f>AR35</f>
        <v>0</v>
      </c>
      <c r="AS34" s="239"/>
      <c r="AT34" s="235"/>
      <c r="AU34" s="233">
        <f>AU35</f>
        <v>0</v>
      </c>
      <c r="AV34" s="241"/>
      <c r="AW34" s="237"/>
      <c r="AX34" s="233">
        <f t="shared" si="1"/>
        <v>0</v>
      </c>
      <c r="AY34" s="239"/>
    </row>
    <row r="35" spans="1:51" ht="15" customHeight="1">
      <c r="A35" s="66"/>
      <c r="C35" s="16"/>
      <c r="D35" s="16"/>
      <c r="E35" s="73"/>
      <c r="F35" t="s">
        <v>188</v>
      </c>
      <c r="G35" s="12"/>
      <c r="H35" s="12"/>
      <c r="J35" s="12"/>
      <c r="K35" s="12"/>
      <c r="L35" s="12"/>
      <c r="M35" s="12"/>
      <c r="N35" s="13"/>
      <c r="O35" s="232"/>
      <c r="P35" s="238">
        <v>0</v>
      </c>
      <c r="Q35" s="239"/>
      <c r="R35" s="235"/>
      <c r="S35" s="238">
        <v>0</v>
      </c>
      <c r="T35" s="236"/>
      <c r="U35" s="241"/>
      <c r="V35" s="232"/>
      <c r="W35" s="233"/>
      <c r="X35" s="239"/>
      <c r="Y35" s="235"/>
      <c r="Z35" s="238"/>
      <c r="AA35" s="241"/>
      <c r="AB35" s="232"/>
      <c r="AC35" s="233"/>
      <c r="AD35" s="239"/>
      <c r="AE35" s="235"/>
      <c r="AF35" s="238">
        <v>0</v>
      </c>
      <c r="AG35" s="241"/>
      <c r="AH35" s="232"/>
      <c r="AI35" s="238">
        <v>0</v>
      </c>
      <c r="AJ35" s="239"/>
      <c r="AK35" s="235"/>
      <c r="AL35" s="238">
        <f t="shared" si="0"/>
        <v>0</v>
      </c>
      <c r="AM35" s="239"/>
      <c r="AN35" s="241"/>
      <c r="AO35" s="241">
        <v>0</v>
      </c>
      <c r="AP35" s="241"/>
      <c r="AQ35" s="232"/>
      <c r="AR35" s="233">
        <v>0</v>
      </c>
      <c r="AS35" s="239"/>
      <c r="AT35" s="235"/>
      <c r="AU35" s="233">
        <v>0</v>
      </c>
      <c r="AV35" s="241"/>
      <c r="AW35" s="237"/>
      <c r="AX35" s="233">
        <f t="shared" si="1"/>
        <v>0</v>
      </c>
      <c r="AY35" s="239"/>
    </row>
    <row r="36" spans="1:51" ht="15" customHeight="1">
      <c r="A36" s="66"/>
      <c r="D36" s="16" t="s">
        <v>305</v>
      </c>
      <c r="E36" t="s">
        <v>150</v>
      </c>
      <c r="H36" s="12"/>
      <c r="J36" s="12"/>
      <c r="K36" s="12"/>
      <c r="L36" s="12"/>
      <c r="M36" s="12"/>
      <c r="N36" s="13"/>
      <c r="O36" s="232"/>
      <c r="P36" s="233">
        <f>SUM(P37:P39)</f>
        <v>100000</v>
      </c>
      <c r="Q36" s="239"/>
      <c r="R36" s="235"/>
      <c r="S36" s="233">
        <f>SUM(S37:S39)</f>
        <v>100000</v>
      </c>
      <c r="T36" s="236"/>
      <c r="U36" s="241"/>
      <c r="V36" s="232"/>
      <c r="W36" s="233"/>
      <c r="X36" s="239"/>
      <c r="Y36" s="235"/>
      <c r="Z36" s="238"/>
      <c r="AA36" s="241"/>
      <c r="AB36" s="232"/>
      <c r="AC36" s="233"/>
      <c r="AD36" s="239"/>
      <c r="AE36" s="235"/>
      <c r="AF36" s="233">
        <f>SUM(AF37:AF39)</f>
        <v>4030000</v>
      </c>
      <c r="AG36" s="241"/>
      <c r="AH36" s="232"/>
      <c r="AI36" s="233">
        <f>SUM(AI37:AI39)</f>
        <v>0</v>
      </c>
      <c r="AJ36" s="239"/>
      <c r="AK36" s="235"/>
      <c r="AL36" s="238">
        <f>P36+S36+AF36+AI36</f>
        <v>4230000</v>
      </c>
      <c r="AM36" s="239"/>
      <c r="AN36" s="241"/>
      <c r="AO36" s="241">
        <f>SUM(AO37:AO39)</f>
        <v>0</v>
      </c>
      <c r="AP36" s="241"/>
      <c r="AQ36" s="232"/>
      <c r="AR36" s="233">
        <f>SUM(AR37:AR39)</f>
        <v>3500000</v>
      </c>
      <c r="AS36" s="239"/>
      <c r="AT36" s="235"/>
      <c r="AU36" s="233">
        <f>SUM(AU37:AU39)</f>
        <v>0</v>
      </c>
      <c r="AV36" s="241"/>
      <c r="AW36" s="237"/>
      <c r="AX36" s="233">
        <f>AL36+AO36+AR36-AU36</f>
        <v>7730000</v>
      </c>
      <c r="AY36" s="239"/>
    </row>
    <row r="37" spans="1:51" ht="15" customHeight="1">
      <c r="A37" s="66"/>
      <c r="D37" s="16"/>
      <c r="F37" t="s">
        <v>189</v>
      </c>
      <c r="H37" s="12"/>
      <c r="J37" s="12"/>
      <c r="K37" s="12"/>
      <c r="L37" s="12"/>
      <c r="M37" s="12"/>
      <c r="N37" s="13"/>
      <c r="O37" s="232"/>
      <c r="P37" s="233">
        <v>100000</v>
      </c>
      <c r="Q37" s="239"/>
      <c r="R37" s="235"/>
      <c r="S37" s="238">
        <v>100000</v>
      </c>
      <c r="T37" s="236"/>
      <c r="U37" s="241"/>
      <c r="V37" s="232"/>
      <c r="W37" s="233"/>
      <c r="X37" s="239"/>
      <c r="Y37" s="235"/>
      <c r="Z37" s="238"/>
      <c r="AA37" s="241"/>
      <c r="AB37" s="232"/>
      <c r="AC37" s="233"/>
      <c r="AD37" s="239"/>
      <c r="AE37" s="235"/>
      <c r="AF37" s="238">
        <v>0</v>
      </c>
      <c r="AG37" s="241"/>
      <c r="AH37" s="232"/>
      <c r="AI37" s="238">
        <v>0</v>
      </c>
      <c r="AJ37" s="239"/>
      <c r="AK37" s="235"/>
      <c r="AL37" s="238">
        <f t="shared" si="0"/>
        <v>200000</v>
      </c>
      <c r="AM37" s="239"/>
      <c r="AN37" s="241"/>
      <c r="AO37" s="241">
        <v>0</v>
      </c>
      <c r="AP37" s="241"/>
      <c r="AQ37" s="232"/>
      <c r="AR37" s="233">
        <v>3500000</v>
      </c>
      <c r="AS37" s="239"/>
      <c r="AT37" s="235"/>
      <c r="AU37" s="233">
        <v>0</v>
      </c>
      <c r="AV37" s="241"/>
      <c r="AW37" s="237"/>
      <c r="AX37" s="233">
        <f t="shared" si="1"/>
        <v>3700000</v>
      </c>
      <c r="AY37" s="239"/>
    </row>
    <row r="38" spans="1:51" ht="15" customHeight="1">
      <c r="A38" s="66"/>
      <c r="D38" s="16"/>
      <c r="F38" t="s">
        <v>190</v>
      </c>
      <c r="H38" s="12"/>
      <c r="J38" s="12"/>
      <c r="K38" s="12"/>
      <c r="L38" s="12"/>
      <c r="M38" s="12"/>
      <c r="N38" s="13"/>
      <c r="O38" s="232"/>
      <c r="P38" s="233">
        <v>0</v>
      </c>
      <c r="Q38" s="239"/>
      <c r="R38" s="235"/>
      <c r="S38" s="238">
        <v>0</v>
      </c>
      <c r="T38" s="236"/>
      <c r="U38" s="241"/>
      <c r="V38" s="232"/>
      <c r="W38" s="233"/>
      <c r="X38" s="239"/>
      <c r="Y38" s="235"/>
      <c r="Z38" s="238"/>
      <c r="AA38" s="241"/>
      <c r="AB38" s="232"/>
      <c r="AC38" s="233"/>
      <c r="AD38" s="239"/>
      <c r="AE38" s="235"/>
      <c r="AF38" s="238">
        <v>0</v>
      </c>
      <c r="AG38" s="241"/>
      <c r="AH38" s="232"/>
      <c r="AI38" s="238">
        <v>0</v>
      </c>
      <c r="AJ38" s="239"/>
      <c r="AK38" s="235"/>
      <c r="AL38" s="238">
        <f t="shared" si="0"/>
        <v>0</v>
      </c>
      <c r="AM38" s="239"/>
      <c r="AN38" s="241"/>
      <c r="AO38" s="241">
        <v>0</v>
      </c>
      <c r="AP38" s="241"/>
      <c r="AQ38" s="232"/>
      <c r="AR38" s="233">
        <v>0</v>
      </c>
      <c r="AS38" s="239"/>
      <c r="AT38" s="235"/>
      <c r="AU38" s="233">
        <v>0</v>
      </c>
      <c r="AV38" s="241"/>
      <c r="AW38" s="237"/>
      <c r="AX38" s="233">
        <f t="shared" si="1"/>
        <v>0</v>
      </c>
      <c r="AY38" s="239"/>
    </row>
    <row r="39" spans="1:51" ht="15" customHeight="1">
      <c r="A39" s="66"/>
      <c r="D39" s="16"/>
      <c r="F39" s="277" t="s">
        <v>295</v>
      </c>
      <c r="H39" s="12"/>
      <c r="J39" s="12"/>
      <c r="K39" s="12"/>
      <c r="L39" s="12"/>
      <c r="M39" s="12"/>
      <c r="N39" s="13"/>
      <c r="O39" s="232"/>
      <c r="P39" s="233">
        <v>0</v>
      </c>
      <c r="Q39" s="239"/>
      <c r="R39" s="235"/>
      <c r="S39" s="233">
        <v>0</v>
      </c>
      <c r="T39" s="236"/>
      <c r="U39" s="241"/>
      <c r="V39" s="232"/>
      <c r="W39" s="233"/>
      <c r="X39" s="239"/>
      <c r="Y39" s="235"/>
      <c r="Z39" s="238"/>
      <c r="AA39" s="241"/>
      <c r="AB39" s="232"/>
      <c r="AC39" s="233"/>
      <c r="AD39" s="239"/>
      <c r="AE39" s="235"/>
      <c r="AF39" s="233">
        <v>4030000</v>
      </c>
      <c r="AG39" s="241"/>
      <c r="AH39" s="232"/>
      <c r="AI39" s="238">
        <v>0</v>
      </c>
      <c r="AJ39" s="239"/>
      <c r="AK39" s="235"/>
      <c r="AL39" s="238">
        <f t="shared" si="0"/>
        <v>4030000</v>
      </c>
      <c r="AM39" s="239"/>
      <c r="AN39" s="241"/>
      <c r="AO39" s="241">
        <v>0</v>
      </c>
      <c r="AP39" s="241"/>
      <c r="AQ39" s="232"/>
      <c r="AR39" s="233">
        <v>0</v>
      </c>
      <c r="AS39" s="239"/>
      <c r="AT39" s="235"/>
      <c r="AU39" s="233">
        <v>0</v>
      </c>
      <c r="AV39" s="241"/>
      <c r="AW39" s="237"/>
      <c r="AX39" s="233">
        <f t="shared" si="1"/>
        <v>4030000</v>
      </c>
      <c r="AY39" s="239"/>
    </row>
    <row r="40" spans="1:51" ht="15" customHeight="1">
      <c r="A40" s="66"/>
      <c r="D40" s="16" t="s">
        <v>306</v>
      </c>
      <c r="E40" t="s">
        <v>296</v>
      </c>
      <c r="F40" s="277"/>
      <c r="H40" s="12"/>
      <c r="J40" s="12"/>
      <c r="K40" s="12"/>
      <c r="L40" s="12"/>
      <c r="M40" s="12"/>
      <c r="N40" s="13"/>
      <c r="O40" s="232"/>
      <c r="P40" s="233">
        <f>P41</f>
        <v>0</v>
      </c>
      <c r="Q40" s="239"/>
      <c r="R40" s="235"/>
      <c r="S40" s="233">
        <f>S41</f>
        <v>0</v>
      </c>
      <c r="T40" s="236"/>
      <c r="U40" s="241"/>
      <c r="V40" s="232"/>
      <c r="W40" s="233"/>
      <c r="X40" s="239"/>
      <c r="Y40" s="235"/>
      <c r="Z40" s="238"/>
      <c r="AA40" s="241"/>
      <c r="AB40" s="232"/>
      <c r="AC40" s="233"/>
      <c r="AD40" s="239"/>
      <c r="AE40" s="235"/>
      <c r="AF40" s="233">
        <f>AF41</f>
        <v>0</v>
      </c>
      <c r="AG40" s="241"/>
      <c r="AH40" s="232"/>
      <c r="AI40" s="233">
        <f>AI41</f>
        <v>0</v>
      </c>
      <c r="AJ40" s="239"/>
      <c r="AK40" s="235"/>
      <c r="AL40" s="238">
        <f t="shared" si="0"/>
        <v>0</v>
      </c>
      <c r="AM40" s="239"/>
      <c r="AN40" s="241"/>
      <c r="AO40" s="241">
        <f>SUM(AO41:AO41)</f>
        <v>0</v>
      </c>
      <c r="AP40" s="241"/>
      <c r="AQ40" s="232"/>
      <c r="AR40" s="233">
        <f>AR41</f>
        <v>0</v>
      </c>
      <c r="AS40" s="239"/>
      <c r="AT40" s="235"/>
      <c r="AU40" s="233">
        <f>SUM(AU41:AU41)</f>
        <v>0</v>
      </c>
      <c r="AV40" s="241"/>
      <c r="AW40" s="237"/>
      <c r="AX40" s="233">
        <f t="shared" si="1"/>
        <v>0</v>
      </c>
      <c r="AY40" s="239"/>
    </row>
    <row r="41" spans="1:51" ht="15" customHeight="1">
      <c r="A41" s="66"/>
      <c r="D41" s="16"/>
      <c r="F41" s="277" t="s">
        <v>296</v>
      </c>
      <c r="H41" s="12"/>
      <c r="J41" s="12"/>
      <c r="K41" s="12"/>
      <c r="L41" s="12"/>
      <c r="M41" s="12"/>
      <c r="N41" s="13"/>
      <c r="O41" s="232"/>
      <c r="P41" s="238">
        <v>0</v>
      </c>
      <c r="Q41" s="239"/>
      <c r="R41" s="235"/>
      <c r="S41" s="238">
        <v>0</v>
      </c>
      <c r="T41" s="236"/>
      <c r="U41" s="241"/>
      <c r="V41" s="232"/>
      <c r="W41" s="233"/>
      <c r="X41" s="239"/>
      <c r="Y41" s="235"/>
      <c r="Z41" s="238"/>
      <c r="AA41" s="241"/>
      <c r="AB41" s="232"/>
      <c r="AC41" s="233"/>
      <c r="AD41" s="239"/>
      <c r="AE41" s="235"/>
      <c r="AF41" s="238">
        <v>0</v>
      </c>
      <c r="AG41" s="241"/>
      <c r="AH41" s="232"/>
      <c r="AI41" s="238">
        <v>0</v>
      </c>
      <c r="AJ41" s="239"/>
      <c r="AK41" s="235"/>
      <c r="AL41" s="238">
        <f t="shared" si="0"/>
        <v>0</v>
      </c>
      <c r="AM41" s="239"/>
      <c r="AN41" s="241"/>
      <c r="AO41" s="241">
        <v>0</v>
      </c>
      <c r="AP41" s="241"/>
      <c r="AQ41" s="232"/>
      <c r="AR41" s="233">
        <v>0</v>
      </c>
      <c r="AS41" s="239"/>
      <c r="AT41" s="235"/>
      <c r="AU41" s="233">
        <v>0</v>
      </c>
      <c r="AV41" s="241"/>
      <c r="AW41" s="237"/>
      <c r="AX41" s="233">
        <f t="shared" si="1"/>
        <v>0</v>
      </c>
      <c r="AY41" s="239"/>
    </row>
    <row r="42" spans="1:51" ht="15" customHeight="1">
      <c r="A42" s="66"/>
      <c r="D42" t="s">
        <v>307</v>
      </c>
      <c r="E42" t="s">
        <v>93</v>
      </c>
      <c r="H42" s="12"/>
      <c r="J42" s="12"/>
      <c r="K42" s="12"/>
      <c r="L42" s="12"/>
      <c r="M42" s="12"/>
      <c r="N42" s="13"/>
      <c r="O42" s="232"/>
      <c r="P42" s="233">
        <f>SUM(P43:P44)</f>
        <v>132020</v>
      </c>
      <c r="Q42" s="239"/>
      <c r="R42" s="235"/>
      <c r="S42" s="233">
        <f>SUM(S43:S44)</f>
        <v>3349</v>
      </c>
      <c r="T42" s="236"/>
      <c r="U42" s="241"/>
      <c r="V42" s="232"/>
      <c r="W42" s="233"/>
      <c r="X42" s="239"/>
      <c r="Y42" s="235"/>
      <c r="Z42" s="238"/>
      <c r="AA42" s="241"/>
      <c r="AB42" s="232"/>
      <c r="AC42" s="233"/>
      <c r="AD42" s="239"/>
      <c r="AE42" s="235"/>
      <c r="AF42" s="233">
        <f>SUM(AF43:AF44)</f>
        <v>0</v>
      </c>
      <c r="AG42" s="241"/>
      <c r="AH42" s="232"/>
      <c r="AI42" s="233">
        <f>SUM(AI43:AI44)</f>
        <v>4</v>
      </c>
      <c r="AJ42" s="239"/>
      <c r="AK42" s="235"/>
      <c r="AL42" s="238">
        <f>P42+S42+AF42+AI42</f>
        <v>135373</v>
      </c>
      <c r="AM42" s="239"/>
      <c r="AN42" s="241"/>
      <c r="AO42" s="241">
        <f>SUM(AO43:AO44)</f>
        <v>0</v>
      </c>
      <c r="AP42" s="241"/>
      <c r="AQ42" s="232"/>
      <c r="AR42" s="233">
        <f>SUM(AR43:AR44)</f>
        <v>92592</v>
      </c>
      <c r="AS42" s="239"/>
      <c r="AT42" s="235"/>
      <c r="AU42" s="233">
        <f>SUM(AU43:AU44)</f>
        <v>0</v>
      </c>
      <c r="AV42" s="241"/>
      <c r="AW42" s="237"/>
      <c r="AX42" s="233">
        <f t="shared" si="1"/>
        <v>227965</v>
      </c>
      <c r="AY42" s="239"/>
    </row>
    <row r="43" spans="1:51" ht="15" customHeight="1">
      <c r="A43" s="66"/>
      <c r="D43" s="16"/>
      <c r="F43" t="s">
        <v>81</v>
      </c>
      <c r="H43" s="12"/>
      <c r="J43" s="12"/>
      <c r="K43" s="12"/>
      <c r="L43" s="12"/>
      <c r="M43" s="12"/>
      <c r="N43" s="13"/>
      <c r="O43" s="232"/>
      <c r="P43" s="233">
        <v>220</v>
      </c>
      <c r="Q43" s="239"/>
      <c r="R43" s="235"/>
      <c r="S43" s="233">
        <v>49</v>
      </c>
      <c r="T43" s="236"/>
      <c r="U43" s="241"/>
      <c r="V43" s="232"/>
      <c r="W43" s="233"/>
      <c r="X43" s="239"/>
      <c r="Y43" s="235"/>
      <c r="Z43" s="238"/>
      <c r="AA43" s="241"/>
      <c r="AB43" s="232"/>
      <c r="AC43" s="233"/>
      <c r="AD43" s="239"/>
      <c r="AE43" s="235"/>
      <c r="AF43" s="238">
        <v>0</v>
      </c>
      <c r="AG43" s="241"/>
      <c r="AH43" s="232"/>
      <c r="AI43" s="238">
        <v>4</v>
      </c>
      <c r="AJ43" s="239"/>
      <c r="AK43" s="235"/>
      <c r="AL43" s="238">
        <f>P43+S43+AF43+AI43</f>
        <v>273</v>
      </c>
      <c r="AM43" s="239"/>
      <c r="AN43" s="241"/>
      <c r="AO43" s="241">
        <v>0</v>
      </c>
      <c r="AP43" s="241"/>
      <c r="AQ43" s="232"/>
      <c r="AR43" s="233">
        <v>0</v>
      </c>
      <c r="AS43" s="239"/>
      <c r="AT43" s="235"/>
      <c r="AU43" s="233">
        <v>0</v>
      </c>
      <c r="AV43" s="241"/>
      <c r="AW43" s="237"/>
      <c r="AX43" s="233">
        <f t="shared" si="1"/>
        <v>273</v>
      </c>
      <c r="AY43" s="239"/>
    </row>
    <row r="44" spans="1:51" ht="15" customHeight="1">
      <c r="A44" s="66"/>
      <c r="D44" s="16"/>
      <c r="F44" t="s">
        <v>162</v>
      </c>
      <c r="H44" s="12"/>
      <c r="J44" s="12"/>
      <c r="K44" s="12"/>
      <c r="L44" s="12"/>
      <c r="M44" s="12"/>
      <c r="N44" s="13"/>
      <c r="O44" s="232"/>
      <c r="P44" s="233">
        <v>131800</v>
      </c>
      <c r="Q44" s="239"/>
      <c r="R44" s="235"/>
      <c r="S44" s="233">
        <v>3300</v>
      </c>
      <c r="T44" s="236"/>
      <c r="U44" s="241"/>
      <c r="V44" s="232"/>
      <c r="W44" s="233"/>
      <c r="X44" s="239"/>
      <c r="Y44" s="235"/>
      <c r="Z44" s="238"/>
      <c r="AA44" s="241"/>
      <c r="AB44" s="232"/>
      <c r="AC44" s="233"/>
      <c r="AD44" s="239"/>
      <c r="AE44" s="235"/>
      <c r="AF44" s="238">
        <v>0</v>
      </c>
      <c r="AG44" s="241"/>
      <c r="AH44" s="232"/>
      <c r="AI44" s="238">
        <v>0</v>
      </c>
      <c r="AJ44" s="239"/>
      <c r="AK44" s="235"/>
      <c r="AL44" s="238">
        <f>P44+S44+AF44+AI44</f>
        <v>135100</v>
      </c>
      <c r="AM44" s="239"/>
      <c r="AN44" s="241"/>
      <c r="AO44" s="241">
        <v>0</v>
      </c>
      <c r="AP44" s="241"/>
      <c r="AQ44" s="232"/>
      <c r="AR44" s="233">
        <v>92592</v>
      </c>
      <c r="AS44" s="239"/>
      <c r="AT44" s="235"/>
      <c r="AU44" s="233">
        <v>0</v>
      </c>
      <c r="AV44" s="241"/>
      <c r="AW44" s="237"/>
      <c r="AX44" s="233">
        <f t="shared" si="1"/>
        <v>227692</v>
      </c>
      <c r="AY44" s="239"/>
    </row>
    <row r="45" spans="1:51" ht="15" customHeight="1">
      <c r="A45" s="66"/>
      <c r="D45" t="s">
        <v>44</v>
      </c>
      <c r="F45" s="12"/>
      <c r="G45" s="12"/>
      <c r="H45" s="12"/>
      <c r="I45" s="12"/>
      <c r="J45" s="12"/>
      <c r="K45" s="12"/>
      <c r="L45" s="12"/>
      <c r="M45" s="12"/>
      <c r="N45" s="13"/>
      <c r="O45" s="242"/>
      <c r="P45" s="243">
        <f>P10+P12+P16+P18+P25+P34+P36+P42+P40</f>
        <v>234226704</v>
      </c>
      <c r="Q45" s="278"/>
      <c r="R45" s="244"/>
      <c r="S45" s="243">
        <f>S10+S12+S16+S18+S25+S34+S36+S42+S40</f>
        <v>22642696</v>
      </c>
      <c r="T45" s="245"/>
      <c r="U45" s="246"/>
      <c r="V45" s="242"/>
      <c r="W45" s="243">
        <f>SUM(W7:W44)</f>
        <v>0</v>
      </c>
      <c r="X45" s="278"/>
      <c r="Y45" s="244"/>
      <c r="Z45" s="243">
        <f>SUM(Z7:Z44)</f>
        <v>0</v>
      </c>
      <c r="AA45" s="246"/>
      <c r="AB45" s="242"/>
      <c r="AC45" s="243">
        <f>SUM(AC7:AC44)</f>
        <v>0</v>
      </c>
      <c r="AD45" s="278"/>
      <c r="AE45" s="244"/>
      <c r="AF45" s="243">
        <f>AF10+AF12+AF16+AF18+AF25+AF34+AF36+AF42+AF40</f>
        <v>4102625</v>
      </c>
      <c r="AG45" s="246"/>
      <c r="AH45" s="242"/>
      <c r="AI45" s="243">
        <f>AI10+AI12+AI16+AI18+AI25+AI34+AI36+AI42+AI40</f>
        <v>500004</v>
      </c>
      <c r="AJ45" s="278"/>
      <c r="AK45" s="244"/>
      <c r="AL45" s="243">
        <f>AL10+AL12+AL16+AL18+AL25+AL34+AL36+AL42+AL40</f>
        <v>261472029</v>
      </c>
      <c r="AM45" s="278"/>
      <c r="AN45" s="246"/>
      <c r="AO45" s="246">
        <f>AO10+AO12+AO16+AO18+AO25+AO34+AO36+AO42+AO40</f>
        <v>27306522</v>
      </c>
      <c r="AP45" s="246"/>
      <c r="AQ45" s="242"/>
      <c r="AR45" s="243">
        <f>AR10+AR12+AR16+AR18+AR25+AR34+AR36+AR42+AR40</f>
        <v>9551858</v>
      </c>
      <c r="AS45" s="278"/>
      <c r="AT45" s="244"/>
      <c r="AU45" s="243">
        <f>AU10+AU12+AU16+AU18+AU25+AU34+AU36+AU42+AU40</f>
        <v>0</v>
      </c>
      <c r="AV45" s="246"/>
      <c r="AW45" s="247"/>
      <c r="AX45" s="243">
        <f>AL45+AO45+AR45-AU45</f>
        <v>298330409</v>
      </c>
      <c r="AY45" s="278"/>
    </row>
    <row r="46" spans="1:51" ht="15" customHeight="1">
      <c r="A46" s="66"/>
      <c r="B46" s="16"/>
      <c r="C46" s="67" t="s">
        <v>308</v>
      </c>
      <c r="D46" s="89" t="s">
        <v>46</v>
      </c>
      <c r="N46" s="11"/>
      <c r="O46" s="232"/>
      <c r="P46" s="248"/>
      <c r="Q46" s="249"/>
      <c r="R46" s="235"/>
      <c r="S46" s="248"/>
      <c r="T46" s="250"/>
      <c r="U46" s="251"/>
      <c r="V46" s="232"/>
      <c r="W46" s="248"/>
      <c r="X46" s="249"/>
      <c r="Y46" s="235"/>
      <c r="Z46" s="248"/>
      <c r="AA46" s="251"/>
      <c r="AB46" s="232"/>
      <c r="AC46" s="248"/>
      <c r="AD46" s="249"/>
      <c r="AE46" s="235"/>
      <c r="AF46" s="248"/>
      <c r="AG46" s="251"/>
      <c r="AH46" s="232"/>
      <c r="AI46" s="248"/>
      <c r="AJ46" s="249"/>
      <c r="AK46" s="235"/>
      <c r="AL46" s="248"/>
      <c r="AM46" s="249"/>
      <c r="AN46" s="241"/>
      <c r="AO46" s="241"/>
      <c r="AP46" s="241"/>
      <c r="AQ46" s="232"/>
      <c r="AR46" s="248"/>
      <c r="AS46" s="249"/>
      <c r="AT46" s="235"/>
      <c r="AU46" s="248"/>
      <c r="AV46" s="251"/>
      <c r="AW46" s="237"/>
      <c r="AX46" s="233"/>
      <c r="AY46" s="239"/>
    </row>
    <row r="47" spans="1:51" ht="15" customHeight="1">
      <c r="A47" s="66"/>
      <c r="D47" t="s">
        <v>309</v>
      </c>
      <c r="E47" t="s">
        <v>48</v>
      </c>
      <c r="N47" s="11"/>
      <c r="O47" s="232"/>
      <c r="P47" s="233">
        <f>SUM(P48:P75)</f>
        <v>234401577</v>
      </c>
      <c r="Q47" s="239"/>
      <c r="R47" s="235"/>
      <c r="S47" s="233">
        <f>SUM(S48:S75)</f>
        <v>19933174</v>
      </c>
      <c r="T47" s="236"/>
      <c r="U47" s="241"/>
      <c r="V47" s="232"/>
      <c r="W47" s="233"/>
      <c r="X47" s="239"/>
      <c r="Y47" s="235"/>
      <c r="Z47" s="233"/>
      <c r="AA47" s="241"/>
      <c r="AB47" s="232"/>
      <c r="AC47" s="233"/>
      <c r="AD47" s="239"/>
      <c r="AE47" s="235"/>
      <c r="AF47" s="233">
        <f>SUM(AF48:AF75)</f>
        <v>4030000</v>
      </c>
      <c r="AG47" s="241"/>
      <c r="AH47" s="232"/>
      <c r="AI47" s="233">
        <f>SUM(AI48:AI75)</f>
        <v>0</v>
      </c>
      <c r="AJ47" s="239"/>
      <c r="AK47" s="235"/>
      <c r="AL47" s="233">
        <f>SUM(AL48:AL75)</f>
        <v>258364751</v>
      </c>
      <c r="AM47" s="239"/>
      <c r="AN47" s="241"/>
      <c r="AO47" s="241">
        <f>SUM(AO48:AO75)</f>
        <v>28048208</v>
      </c>
      <c r="AP47" s="241"/>
      <c r="AQ47" s="232"/>
      <c r="AR47" s="233"/>
      <c r="AS47" s="239"/>
      <c r="AT47" s="235"/>
      <c r="AU47" s="233">
        <f>SUM(AU48:AU74)</f>
        <v>0</v>
      </c>
      <c r="AV47" s="241"/>
      <c r="AW47" s="237"/>
      <c r="AX47" s="233">
        <f>AL47+AO47-AU47</f>
        <v>286412959</v>
      </c>
      <c r="AY47" s="239"/>
    </row>
    <row r="48" spans="1:51" ht="15" customHeight="1">
      <c r="A48" s="66"/>
      <c r="E48" s="106"/>
      <c r="F48" t="s">
        <v>191</v>
      </c>
      <c r="G48" s="106"/>
      <c r="H48" s="106"/>
      <c r="I48" s="106"/>
      <c r="J48" s="106"/>
      <c r="K48" s="106"/>
      <c r="L48" s="106"/>
      <c r="M48" s="106"/>
      <c r="N48" s="107"/>
      <c r="O48" s="232"/>
      <c r="P48" s="233">
        <v>3236171</v>
      </c>
      <c r="Q48" s="239"/>
      <c r="R48" s="235"/>
      <c r="S48" s="233">
        <v>0</v>
      </c>
      <c r="T48" s="236"/>
      <c r="U48" s="241"/>
      <c r="V48" s="232"/>
      <c r="W48" s="233"/>
      <c r="X48" s="239"/>
      <c r="Y48" s="235"/>
      <c r="Z48" s="233"/>
      <c r="AA48" s="241"/>
      <c r="AB48" s="232"/>
      <c r="AC48" s="233"/>
      <c r="AD48" s="239"/>
      <c r="AE48" s="235"/>
      <c r="AF48" s="233">
        <v>0</v>
      </c>
      <c r="AG48" s="241"/>
      <c r="AH48" s="232"/>
      <c r="AI48" s="238">
        <v>0</v>
      </c>
      <c r="AJ48" s="239"/>
      <c r="AK48" s="235"/>
      <c r="AL48" s="233">
        <f t="shared" ref="AL48:AL75" si="2">P48+S48+AF48+AI48</f>
        <v>3236171</v>
      </c>
      <c r="AM48" s="239"/>
      <c r="AN48" s="241"/>
      <c r="AO48" s="241">
        <v>0</v>
      </c>
      <c r="AP48" s="241"/>
      <c r="AQ48" s="232"/>
      <c r="AR48" s="233"/>
      <c r="AS48" s="239"/>
      <c r="AT48" s="235"/>
      <c r="AU48" s="241">
        <v>0</v>
      </c>
      <c r="AV48" s="241"/>
      <c r="AW48" s="237"/>
      <c r="AX48" s="233">
        <f t="shared" ref="AX48:AX75" si="3">AL48+AO48-AU48</f>
        <v>3236171</v>
      </c>
      <c r="AY48" s="239"/>
    </row>
    <row r="49" spans="1:51" ht="15" customHeight="1">
      <c r="A49" s="66"/>
      <c r="E49" s="106"/>
      <c r="F49" t="s">
        <v>462</v>
      </c>
      <c r="G49" s="106"/>
      <c r="H49" s="106"/>
      <c r="I49" s="106"/>
      <c r="J49" s="106"/>
      <c r="K49" s="106"/>
      <c r="L49" s="106"/>
      <c r="M49" s="106"/>
      <c r="N49" s="107"/>
      <c r="O49" s="232"/>
      <c r="P49" s="233">
        <v>470913</v>
      </c>
      <c r="Q49" s="239"/>
      <c r="R49" s="235"/>
      <c r="S49" s="233">
        <v>0</v>
      </c>
      <c r="T49" s="236"/>
      <c r="U49" s="241"/>
      <c r="V49" s="232"/>
      <c r="W49" s="233"/>
      <c r="X49" s="239"/>
      <c r="Y49" s="235"/>
      <c r="Z49" s="233"/>
      <c r="AA49" s="241"/>
      <c r="AB49" s="232"/>
      <c r="AC49" s="233"/>
      <c r="AD49" s="239"/>
      <c r="AE49" s="235"/>
      <c r="AF49" s="233">
        <v>0</v>
      </c>
      <c r="AG49" s="241"/>
      <c r="AH49" s="232"/>
      <c r="AI49" s="238">
        <v>0</v>
      </c>
      <c r="AJ49" s="239"/>
      <c r="AK49" s="235"/>
      <c r="AL49" s="233">
        <f t="shared" si="2"/>
        <v>470913</v>
      </c>
      <c r="AM49" s="239"/>
      <c r="AN49" s="241"/>
      <c r="AO49" s="241">
        <v>0</v>
      </c>
      <c r="AP49" s="241"/>
      <c r="AQ49" s="232"/>
      <c r="AR49" s="233"/>
      <c r="AS49" s="239"/>
      <c r="AT49" s="235"/>
      <c r="AU49" s="241">
        <v>0</v>
      </c>
      <c r="AV49" s="241"/>
      <c r="AW49" s="237"/>
      <c r="AX49" s="233">
        <f t="shared" si="3"/>
        <v>470913</v>
      </c>
      <c r="AY49" s="239"/>
    </row>
    <row r="50" spans="1:51" ht="15" customHeight="1">
      <c r="A50" s="66"/>
      <c r="E50" s="106"/>
      <c r="F50" t="s">
        <v>463</v>
      </c>
      <c r="G50" s="106"/>
      <c r="H50" s="106"/>
      <c r="I50" s="106"/>
      <c r="J50" s="106"/>
      <c r="K50" s="106"/>
      <c r="L50" s="106"/>
      <c r="M50" s="106"/>
      <c r="N50" s="107"/>
      <c r="O50" s="232"/>
      <c r="P50" s="233"/>
      <c r="Q50" s="239"/>
      <c r="R50" s="235"/>
      <c r="S50" s="233">
        <v>0</v>
      </c>
      <c r="T50" s="236"/>
      <c r="U50" s="241"/>
      <c r="V50" s="232"/>
      <c r="W50" s="233"/>
      <c r="X50" s="239"/>
      <c r="Y50" s="235"/>
      <c r="Z50" s="233"/>
      <c r="AA50" s="241"/>
      <c r="AB50" s="232"/>
      <c r="AC50" s="233"/>
      <c r="AD50" s="239"/>
      <c r="AE50" s="235"/>
      <c r="AF50" s="233">
        <v>0</v>
      </c>
      <c r="AG50" s="241"/>
      <c r="AH50" s="232"/>
      <c r="AI50" s="238">
        <v>0</v>
      </c>
      <c r="AJ50" s="239"/>
      <c r="AK50" s="235"/>
      <c r="AL50" s="233">
        <f t="shared" si="2"/>
        <v>0</v>
      </c>
      <c r="AM50" s="239"/>
      <c r="AN50" s="241"/>
      <c r="AO50" s="241">
        <v>0</v>
      </c>
      <c r="AP50" s="241"/>
      <c r="AQ50" s="232"/>
      <c r="AR50" s="233"/>
      <c r="AS50" s="239"/>
      <c r="AT50" s="235"/>
      <c r="AU50" s="241">
        <v>0</v>
      </c>
      <c r="AV50" s="241"/>
      <c r="AW50" s="237"/>
      <c r="AX50" s="233">
        <f t="shared" si="3"/>
        <v>0</v>
      </c>
      <c r="AY50" s="239"/>
    </row>
    <row r="51" spans="1:51" ht="15" customHeight="1">
      <c r="A51" s="66"/>
      <c r="F51" t="s">
        <v>137</v>
      </c>
      <c r="G51" s="73"/>
      <c r="H51" s="73"/>
      <c r="I51" s="73"/>
      <c r="J51" s="73"/>
      <c r="K51" s="73"/>
      <c r="L51" s="73"/>
      <c r="M51" s="73"/>
      <c r="N51" s="90"/>
      <c r="O51" s="232"/>
      <c r="P51" s="233">
        <v>351460</v>
      </c>
      <c r="Q51" s="239"/>
      <c r="R51" s="235"/>
      <c r="S51" s="233">
        <v>88275</v>
      </c>
      <c r="T51" s="236"/>
      <c r="U51" s="241"/>
      <c r="V51" s="232"/>
      <c r="W51" s="233"/>
      <c r="X51" s="239"/>
      <c r="Y51" s="235"/>
      <c r="Z51" s="233"/>
      <c r="AA51" s="241"/>
      <c r="AB51" s="232"/>
      <c r="AC51" s="233"/>
      <c r="AD51" s="239"/>
      <c r="AE51" s="235"/>
      <c r="AF51" s="233">
        <v>0</v>
      </c>
      <c r="AG51" s="241"/>
      <c r="AH51" s="232"/>
      <c r="AI51" s="238">
        <v>0</v>
      </c>
      <c r="AJ51" s="239"/>
      <c r="AK51" s="235"/>
      <c r="AL51" s="233">
        <f t="shared" si="2"/>
        <v>439735</v>
      </c>
      <c r="AM51" s="239"/>
      <c r="AN51" s="241"/>
      <c r="AO51" s="241">
        <v>7500</v>
      </c>
      <c r="AP51" s="241"/>
      <c r="AQ51" s="232"/>
      <c r="AR51" s="233"/>
      <c r="AS51" s="239"/>
      <c r="AT51" s="235"/>
      <c r="AU51" s="241">
        <v>0</v>
      </c>
      <c r="AV51" s="241"/>
      <c r="AW51" s="237"/>
      <c r="AX51" s="233">
        <f t="shared" si="3"/>
        <v>447235</v>
      </c>
      <c r="AY51" s="239"/>
    </row>
    <row r="52" spans="1:51" ht="15" customHeight="1">
      <c r="A52" s="66"/>
      <c r="F52" t="s">
        <v>75</v>
      </c>
      <c r="G52" s="73"/>
      <c r="H52" s="12"/>
      <c r="I52" s="12"/>
      <c r="J52" s="12"/>
      <c r="K52" s="12"/>
      <c r="L52" s="12"/>
      <c r="M52" s="12"/>
      <c r="N52" s="13"/>
      <c r="O52" s="232"/>
      <c r="P52" s="233">
        <v>6000</v>
      </c>
      <c r="Q52" s="239"/>
      <c r="R52" s="235"/>
      <c r="S52" s="233">
        <v>0</v>
      </c>
      <c r="T52" s="236"/>
      <c r="U52" s="241"/>
      <c r="V52" s="232"/>
      <c r="W52" s="233"/>
      <c r="X52" s="239"/>
      <c r="Y52" s="235"/>
      <c r="Z52" s="238"/>
      <c r="AA52" s="241"/>
      <c r="AB52" s="232"/>
      <c r="AC52" s="233"/>
      <c r="AD52" s="239"/>
      <c r="AE52" s="235"/>
      <c r="AF52" s="233">
        <v>0</v>
      </c>
      <c r="AG52" s="241"/>
      <c r="AH52" s="232"/>
      <c r="AI52" s="238">
        <v>0</v>
      </c>
      <c r="AJ52" s="239"/>
      <c r="AK52" s="235"/>
      <c r="AL52" s="233">
        <f t="shared" si="2"/>
        <v>6000</v>
      </c>
      <c r="AM52" s="239"/>
      <c r="AN52" s="241"/>
      <c r="AO52" s="241">
        <v>0</v>
      </c>
      <c r="AP52" s="241"/>
      <c r="AQ52" s="232"/>
      <c r="AR52" s="233"/>
      <c r="AS52" s="239"/>
      <c r="AT52" s="235"/>
      <c r="AU52" s="241">
        <v>0</v>
      </c>
      <c r="AV52" s="241"/>
      <c r="AW52" s="237"/>
      <c r="AX52" s="233">
        <f t="shared" si="3"/>
        <v>6000</v>
      </c>
      <c r="AY52" s="239"/>
    </row>
    <row r="53" spans="1:51" ht="15" customHeight="1">
      <c r="A53" s="66"/>
      <c r="F53" t="s">
        <v>49</v>
      </c>
      <c r="G53" s="106"/>
      <c r="H53" s="106"/>
      <c r="I53" s="106"/>
      <c r="J53" s="106"/>
      <c r="K53" s="106"/>
      <c r="L53" s="106"/>
      <c r="M53" s="106"/>
      <c r="N53" s="107"/>
      <c r="O53" s="232"/>
      <c r="P53" s="233">
        <v>57235682</v>
      </c>
      <c r="Q53" s="239"/>
      <c r="R53" s="235"/>
      <c r="S53" s="233">
        <v>2529279</v>
      </c>
      <c r="T53" s="236"/>
      <c r="U53" s="241"/>
      <c r="V53" s="232"/>
      <c r="W53" s="233"/>
      <c r="X53" s="239"/>
      <c r="Y53" s="235"/>
      <c r="Z53" s="238"/>
      <c r="AA53" s="241"/>
      <c r="AB53" s="232"/>
      <c r="AC53" s="233"/>
      <c r="AD53" s="239"/>
      <c r="AE53" s="235"/>
      <c r="AF53" s="233">
        <v>0</v>
      </c>
      <c r="AG53" s="241"/>
      <c r="AH53" s="232"/>
      <c r="AI53" s="238">
        <v>0</v>
      </c>
      <c r="AJ53" s="239"/>
      <c r="AK53" s="235"/>
      <c r="AL53" s="233">
        <f t="shared" si="2"/>
        <v>59764961</v>
      </c>
      <c r="AM53" s="239"/>
      <c r="AN53" s="241"/>
      <c r="AO53" s="241">
        <v>0</v>
      </c>
      <c r="AP53" s="241"/>
      <c r="AQ53" s="232"/>
      <c r="AR53" s="233"/>
      <c r="AS53" s="239"/>
      <c r="AT53" s="235"/>
      <c r="AU53" s="241">
        <v>0</v>
      </c>
      <c r="AV53" s="241"/>
      <c r="AW53" s="237"/>
      <c r="AX53" s="233">
        <f t="shared" si="3"/>
        <v>59764961</v>
      </c>
      <c r="AY53" s="239"/>
    </row>
    <row r="54" spans="1:51" ht="15" customHeight="1">
      <c r="A54" s="66"/>
      <c r="F54" t="s">
        <v>53</v>
      </c>
      <c r="G54" s="73"/>
      <c r="H54" s="12"/>
      <c r="I54" s="12"/>
      <c r="J54" s="12"/>
      <c r="K54" s="12"/>
      <c r="L54" s="12"/>
      <c r="M54" s="12"/>
      <c r="N54" s="13"/>
      <c r="O54" s="232"/>
      <c r="P54" s="233">
        <v>4144209</v>
      </c>
      <c r="Q54" s="239"/>
      <c r="R54" s="235"/>
      <c r="S54" s="233">
        <v>89222</v>
      </c>
      <c r="T54" s="236"/>
      <c r="U54" s="241"/>
      <c r="V54" s="232"/>
      <c r="W54" s="233"/>
      <c r="X54" s="239"/>
      <c r="Y54" s="235"/>
      <c r="Z54" s="238"/>
      <c r="AA54" s="241"/>
      <c r="AB54" s="232"/>
      <c r="AC54" s="233"/>
      <c r="AD54" s="239"/>
      <c r="AE54" s="235"/>
      <c r="AF54" s="233">
        <v>0</v>
      </c>
      <c r="AG54" s="241"/>
      <c r="AH54" s="232"/>
      <c r="AI54" s="238">
        <v>0</v>
      </c>
      <c r="AJ54" s="239"/>
      <c r="AK54" s="235"/>
      <c r="AL54" s="233">
        <f t="shared" si="2"/>
        <v>4233431</v>
      </c>
      <c r="AM54" s="239"/>
      <c r="AN54" s="241"/>
      <c r="AO54" s="241">
        <v>77952</v>
      </c>
      <c r="AP54" s="241"/>
      <c r="AQ54" s="232"/>
      <c r="AR54" s="233"/>
      <c r="AS54" s="239"/>
      <c r="AT54" s="235"/>
      <c r="AU54" s="241">
        <v>0</v>
      </c>
      <c r="AV54" s="241"/>
      <c r="AW54" s="237"/>
      <c r="AX54" s="233">
        <f t="shared" si="3"/>
        <v>4311383</v>
      </c>
      <c r="AY54" s="239"/>
    </row>
    <row r="55" spans="1:51" ht="15" customHeight="1">
      <c r="A55" s="66"/>
      <c r="F55" t="s">
        <v>97</v>
      </c>
      <c r="G55" s="73"/>
      <c r="H55" s="73"/>
      <c r="I55" s="73"/>
      <c r="J55" s="73"/>
      <c r="K55" s="73"/>
      <c r="L55" s="73"/>
      <c r="M55" s="73"/>
      <c r="N55" s="73"/>
      <c r="O55" s="232"/>
      <c r="P55" s="233">
        <v>217272</v>
      </c>
      <c r="Q55" s="239"/>
      <c r="R55" s="235"/>
      <c r="S55" s="233">
        <v>0</v>
      </c>
      <c r="T55" s="236"/>
      <c r="U55" s="241"/>
      <c r="V55" s="232"/>
      <c r="W55" s="233"/>
      <c r="X55" s="239"/>
      <c r="Y55" s="235"/>
      <c r="Z55" s="238"/>
      <c r="AA55" s="241"/>
      <c r="AB55" s="232"/>
      <c r="AC55" s="233"/>
      <c r="AD55" s="239"/>
      <c r="AE55" s="235"/>
      <c r="AF55" s="233">
        <v>0</v>
      </c>
      <c r="AG55" s="241"/>
      <c r="AH55" s="232"/>
      <c r="AI55" s="238">
        <v>0</v>
      </c>
      <c r="AJ55" s="239"/>
      <c r="AK55" s="235"/>
      <c r="AL55" s="233">
        <f t="shared" si="2"/>
        <v>217272</v>
      </c>
      <c r="AM55" s="239"/>
      <c r="AN55" s="241"/>
      <c r="AO55" s="241">
        <v>22056450</v>
      </c>
      <c r="AP55" s="241"/>
      <c r="AQ55" s="232"/>
      <c r="AR55" s="233"/>
      <c r="AS55" s="239"/>
      <c r="AT55" s="235"/>
      <c r="AU55" s="241">
        <v>0</v>
      </c>
      <c r="AV55" s="241"/>
      <c r="AW55" s="237"/>
      <c r="AX55" s="233">
        <f t="shared" si="3"/>
        <v>22273722</v>
      </c>
      <c r="AY55" s="239"/>
    </row>
    <row r="56" spans="1:51" ht="15" customHeight="1">
      <c r="A56" s="66"/>
      <c r="F56" t="s">
        <v>166</v>
      </c>
      <c r="N56" s="11"/>
      <c r="O56" s="232"/>
      <c r="P56" s="233">
        <v>0</v>
      </c>
      <c r="Q56" s="239"/>
      <c r="R56" s="235"/>
      <c r="S56" s="233">
        <v>0</v>
      </c>
      <c r="T56" s="236"/>
      <c r="U56" s="241"/>
      <c r="V56" s="232"/>
      <c r="W56" s="233"/>
      <c r="X56" s="239"/>
      <c r="Y56" s="235"/>
      <c r="Z56" s="238"/>
      <c r="AA56" s="241"/>
      <c r="AB56" s="232"/>
      <c r="AC56" s="233"/>
      <c r="AD56" s="239"/>
      <c r="AE56" s="235"/>
      <c r="AF56" s="233">
        <v>0</v>
      </c>
      <c r="AG56" s="241"/>
      <c r="AH56" s="232"/>
      <c r="AI56" s="238">
        <v>0</v>
      </c>
      <c r="AJ56" s="239"/>
      <c r="AK56" s="235"/>
      <c r="AL56" s="233">
        <f t="shared" si="2"/>
        <v>0</v>
      </c>
      <c r="AM56" s="239"/>
      <c r="AN56" s="241"/>
      <c r="AO56" s="241">
        <v>0</v>
      </c>
      <c r="AP56" s="241"/>
      <c r="AQ56" s="232"/>
      <c r="AR56" s="233"/>
      <c r="AS56" s="239"/>
      <c r="AT56" s="235"/>
      <c r="AU56" s="241">
        <v>0</v>
      </c>
      <c r="AV56" s="241"/>
      <c r="AW56" s="237"/>
      <c r="AX56" s="233">
        <f t="shared" si="3"/>
        <v>0</v>
      </c>
      <c r="AY56" s="239"/>
    </row>
    <row r="57" spans="1:51" ht="15" customHeight="1">
      <c r="A57" s="66"/>
      <c r="F57" t="s">
        <v>52</v>
      </c>
      <c r="G57" s="78"/>
      <c r="H57" s="78"/>
      <c r="I57" s="78"/>
      <c r="J57" s="78"/>
      <c r="K57" s="78"/>
      <c r="L57" s="78"/>
      <c r="M57" s="78"/>
      <c r="N57" s="279"/>
      <c r="O57" s="232"/>
      <c r="P57" s="233">
        <v>3338282</v>
      </c>
      <c r="Q57" s="239"/>
      <c r="R57" s="235"/>
      <c r="S57" s="233">
        <v>728671</v>
      </c>
      <c r="T57" s="236"/>
      <c r="U57" s="241"/>
      <c r="V57" s="232"/>
      <c r="W57" s="233"/>
      <c r="X57" s="239"/>
      <c r="Y57" s="235"/>
      <c r="Z57" s="238"/>
      <c r="AA57" s="241"/>
      <c r="AB57" s="232"/>
      <c r="AC57" s="233"/>
      <c r="AD57" s="239"/>
      <c r="AE57" s="235"/>
      <c r="AF57" s="233">
        <v>0</v>
      </c>
      <c r="AG57" s="241"/>
      <c r="AH57" s="232"/>
      <c r="AI57" s="238">
        <v>0</v>
      </c>
      <c r="AJ57" s="239"/>
      <c r="AK57" s="235"/>
      <c r="AL57" s="233">
        <f t="shared" si="2"/>
        <v>4066953</v>
      </c>
      <c r="AM57" s="239"/>
      <c r="AN57" s="241"/>
      <c r="AO57" s="241">
        <v>0</v>
      </c>
      <c r="AP57" s="241"/>
      <c r="AQ57" s="232"/>
      <c r="AR57" s="233"/>
      <c r="AS57" s="239"/>
      <c r="AT57" s="235"/>
      <c r="AU57" s="241">
        <v>0</v>
      </c>
      <c r="AV57" s="241"/>
      <c r="AW57" s="237"/>
      <c r="AX57" s="233">
        <f t="shared" si="3"/>
        <v>4066953</v>
      </c>
      <c r="AY57" s="239"/>
    </row>
    <row r="58" spans="1:51" ht="15" customHeight="1">
      <c r="A58" s="66"/>
      <c r="F58" t="s">
        <v>209</v>
      </c>
      <c r="N58" s="11"/>
      <c r="O58" s="232"/>
      <c r="P58" s="233">
        <v>1155000</v>
      </c>
      <c r="Q58" s="239"/>
      <c r="R58" s="235"/>
      <c r="S58" s="233">
        <v>0</v>
      </c>
      <c r="T58" s="236"/>
      <c r="U58" s="241"/>
      <c r="V58" s="232"/>
      <c r="W58" s="233"/>
      <c r="X58" s="239"/>
      <c r="Y58" s="235"/>
      <c r="Z58" s="238"/>
      <c r="AA58" s="241"/>
      <c r="AB58" s="232"/>
      <c r="AC58" s="233"/>
      <c r="AD58" s="239"/>
      <c r="AE58" s="235"/>
      <c r="AF58" s="233">
        <v>0</v>
      </c>
      <c r="AG58" s="241"/>
      <c r="AH58" s="232"/>
      <c r="AI58" s="238">
        <v>0</v>
      </c>
      <c r="AJ58" s="239"/>
      <c r="AK58" s="235"/>
      <c r="AL58" s="233">
        <f t="shared" si="2"/>
        <v>1155000</v>
      </c>
      <c r="AM58" s="239"/>
      <c r="AN58" s="241"/>
      <c r="AO58" s="241">
        <v>229500</v>
      </c>
      <c r="AP58" s="241"/>
      <c r="AQ58" s="232"/>
      <c r="AR58" s="233"/>
      <c r="AS58" s="239"/>
      <c r="AT58" s="235"/>
      <c r="AU58" s="241">
        <v>0</v>
      </c>
      <c r="AV58" s="241"/>
      <c r="AW58" s="237"/>
      <c r="AX58" s="233">
        <f t="shared" si="3"/>
        <v>1384500</v>
      </c>
      <c r="AY58" s="239"/>
    </row>
    <row r="59" spans="1:51" ht="15" customHeight="1">
      <c r="A59" s="66"/>
      <c r="F59" t="s">
        <v>54</v>
      </c>
      <c r="N59" s="11"/>
      <c r="O59" s="232"/>
      <c r="P59" s="233">
        <v>1439460</v>
      </c>
      <c r="Q59" s="239"/>
      <c r="R59" s="235"/>
      <c r="S59" s="233">
        <v>595870</v>
      </c>
      <c r="T59" s="236"/>
      <c r="U59" s="241"/>
      <c r="V59" s="232"/>
      <c r="W59" s="233"/>
      <c r="X59" s="239"/>
      <c r="Y59" s="235"/>
      <c r="Z59" s="238"/>
      <c r="AA59" s="241"/>
      <c r="AB59" s="232"/>
      <c r="AC59" s="233"/>
      <c r="AD59" s="239"/>
      <c r="AE59" s="235"/>
      <c r="AF59" s="233">
        <v>0</v>
      </c>
      <c r="AG59" s="241"/>
      <c r="AH59" s="232"/>
      <c r="AI59" s="238">
        <v>0</v>
      </c>
      <c r="AJ59" s="239"/>
      <c r="AK59" s="235"/>
      <c r="AL59" s="233">
        <f t="shared" si="2"/>
        <v>2035330</v>
      </c>
      <c r="AM59" s="239"/>
      <c r="AN59" s="241"/>
      <c r="AO59" s="241">
        <v>0</v>
      </c>
      <c r="AP59" s="241"/>
      <c r="AQ59" s="232"/>
      <c r="AR59" s="233"/>
      <c r="AS59" s="239"/>
      <c r="AT59" s="235"/>
      <c r="AU59" s="241">
        <v>0</v>
      </c>
      <c r="AV59" s="241"/>
      <c r="AW59" s="237"/>
      <c r="AX59" s="233">
        <f t="shared" si="3"/>
        <v>2035330</v>
      </c>
      <c r="AY59" s="239"/>
    </row>
    <row r="60" spans="1:51" ht="15" customHeight="1">
      <c r="A60" s="66"/>
      <c r="F60" t="s">
        <v>77</v>
      </c>
      <c r="N60" s="11"/>
      <c r="O60" s="232"/>
      <c r="P60" s="233">
        <v>161260</v>
      </c>
      <c r="Q60" s="239"/>
      <c r="R60" s="235"/>
      <c r="S60" s="233">
        <v>0</v>
      </c>
      <c r="T60" s="236"/>
      <c r="U60" s="241"/>
      <c r="V60" s="232"/>
      <c r="W60" s="233"/>
      <c r="X60" s="239"/>
      <c r="Y60" s="235"/>
      <c r="Z60" s="238"/>
      <c r="AA60" s="241"/>
      <c r="AB60" s="232"/>
      <c r="AC60" s="233"/>
      <c r="AD60" s="239"/>
      <c r="AE60" s="235"/>
      <c r="AF60" s="233">
        <v>0</v>
      </c>
      <c r="AG60" s="241"/>
      <c r="AH60" s="232"/>
      <c r="AI60" s="238">
        <v>0</v>
      </c>
      <c r="AJ60" s="239"/>
      <c r="AK60" s="235"/>
      <c r="AL60" s="233">
        <f t="shared" si="2"/>
        <v>161260</v>
      </c>
      <c r="AM60" s="239"/>
      <c r="AN60" s="241"/>
      <c r="AO60" s="241">
        <v>0</v>
      </c>
      <c r="AP60" s="241"/>
      <c r="AQ60" s="232"/>
      <c r="AR60" s="233"/>
      <c r="AS60" s="239"/>
      <c r="AT60" s="235"/>
      <c r="AU60" s="241">
        <v>0</v>
      </c>
      <c r="AV60" s="241"/>
      <c r="AW60" s="237"/>
      <c r="AX60" s="233">
        <f t="shared" si="3"/>
        <v>161260</v>
      </c>
      <c r="AY60" s="239"/>
    </row>
    <row r="61" spans="1:51" ht="15" customHeight="1">
      <c r="A61" s="66"/>
      <c r="F61" t="s">
        <v>210</v>
      </c>
      <c r="N61" s="11"/>
      <c r="O61" s="232"/>
      <c r="P61" s="233">
        <v>0</v>
      </c>
      <c r="Q61" s="239"/>
      <c r="R61" s="235"/>
      <c r="S61" s="233">
        <v>0</v>
      </c>
      <c r="T61" s="236"/>
      <c r="U61" s="241"/>
      <c r="V61" s="232"/>
      <c r="W61" s="233"/>
      <c r="X61" s="239"/>
      <c r="Y61" s="235"/>
      <c r="Z61" s="238"/>
      <c r="AA61" s="241"/>
      <c r="AB61" s="232"/>
      <c r="AC61" s="233"/>
      <c r="AD61" s="239"/>
      <c r="AE61" s="235"/>
      <c r="AF61" s="233">
        <v>0</v>
      </c>
      <c r="AG61" s="241"/>
      <c r="AH61" s="232"/>
      <c r="AI61" s="238">
        <v>0</v>
      </c>
      <c r="AJ61" s="239"/>
      <c r="AK61" s="235"/>
      <c r="AL61" s="233">
        <f t="shared" si="2"/>
        <v>0</v>
      </c>
      <c r="AM61" s="239"/>
      <c r="AN61" s="241"/>
      <c r="AO61" s="241">
        <v>1131209</v>
      </c>
      <c r="AP61" s="241"/>
      <c r="AQ61" s="232"/>
      <c r="AR61" s="233"/>
      <c r="AS61" s="239"/>
      <c r="AT61" s="235"/>
      <c r="AU61" s="241">
        <v>0</v>
      </c>
      <c r="AV61" s="241"/>
      <c r="AW61" s="237"/>
      <c r="AX61" s="233">
        <f t="shared" si="3"/>
        <v>1131209</v>
      </c>
      <c r="AY61" s="239"/>
    </row>
    <row r="62" spans="1:51" ht="15" customHeight="1">
      <c r="A62" s="66"/>
      <c r="F62" t="s">
        <v>82</v>
      </c>
      <c r="N62" s="11"/>
      <c r="O62" s="232"/>
      <c r="P62" s="233">
        <v>5619651</v>
      </c>
      <c r="Q62" s="239"/>
      <c r="R62" s="235"/>
      <c r="S62" s="233">
        <v>989573</v>
      </c>
      <c r="T62" s="236"/>
      <c r="U62" s="241"/>
      <c r="V62" s="232"/>
      <c r="W62" s="233"/>
      <c r="X62" s="239"/>
      <c r="Y62" s="235"/>
      <c r="Z62" s="238"/>
      <c r="AA62" s="241"/>
      <c r="AB62" s="232"/>
      <c r="AC62" s="233"/>
      <c r="AD62" s="239"/>
      <c r="AE62" s="235"/>
      <c r="AF62" s="233">
        <v>0</v>
      </c>
      <c r="AG62" s="241"/>
      <c r="AH62" s="232"/>
      <c r="AI62" s="238">
        <v>0</v>
      </c>
      <c r="AJ62" s="239"/>
      <c r="AK62" s="235"/>
      <c r="AL62" s="233">
        <f t="shared" si="2"/>
        <v>6609224</v>
      </c>
      <c r="AM62" s="239"/>
      <c r="AN62" s="241"/>
      <c r="AO62" s="241">
        <v>0</v>
      </c>
      <c r="AP62" s="241"/>
      <c r="AQ62" s="232"/>
      <c r="AR62" s="233"/>
      <c r="AS62" s="239"/>
      <c r="AT62" s="235"/>
      <c r="AU62" s="241">
        <v>0</v>
      </c>
      <c r="AV62" s="241"/>
      <c r="AW62" s="237"/>
      <c r="AX62" s="233">
        <f t="shared" si="3"/>
        <v>6609224</v>
      </c>
      <c r="AY62" s="239"/>
    </row>
    <row r="63" spans="1:51" ht="15" customHeight="1">
      <c r="A63" s="66"/>
      <c r="F63" t="s">
        <v>211</v>
      </c>
      <c r="G63" s="106"/>
      <c r="H63" s="106"/>
      <c r="I63" s="106"/>
      <c r="J63" s="106"/>
      <c r="K63" s="106"/>
      <c r="L63" s="106"/>
      <c r="M63" s="106"/>
      <c r="N63" s="107"/>
      <c r="O63" s="232"/>
      <c r="P63" s="233">
        <v>555151</v>
      </c>
      <c r="Q63" s="239"/>
      <c r="R63" s="235"/>
      <c r="S63" s="233">
        <v>0</v>
      </c>
      <c r="T63" s="236"/>
      <c r="U63" s="241"/>
      <c r="V63" s="232"/>
      <c r="W63" s="233"/>
      <c r="X63" s="239"/>
      <c r="Y63" s="235"/>
      <c r="Z63" s="238"/>
      <c r="AA63" s="241"/>
      <c r="AB63" s="232"/>
      <c r="AC63" s="233"/>
      <c r="AD63" s="239"/>
      <c r="AE63" s="235"/>
      <c r="AF63" s="233">
        <v>0</v>
      </c>
      <c r="AG63" s="241"/>
      <c r="AH63" s="232"/>
      <c r="AI63" s="238">
        <v>0</v>
      </c>
      <c r="AJ63" s="239"/>
      <c r="AK63" s="235"/>
      <c r="AL63" s="233">
        <f t="shared" si="2"/>
        <v>555151</v>
      </c>
      <c r="AM63" s="239"/>
      <c r="AN63" s="241"/>
      <c r="AO63" s="241">
        <v>36020</v>
      </c>
      <c r="AP63" s="241"/>
      <c r="AQ63" s="232"/>
      <c r="AR63" s="233"/>
      <c r="AS63" s="239"/>
      <c r="AT63" s="235"/>
      <c r="AU63" s="241">
        <v>0</v>
      </c>
      <c r="AV63" s="241"/>
      <c r="AW63" s="237"/>
      <c r="AX63" s="233">
        <f t="shared" si="3"/>
        <v>591171</v>
      </c>
      <c r="AY63" s="239"/>
    </row>
    <row r="64" spans="1:51" ht="15" customHeight="1">
      <c r="A64" s="66"/>
      <c r="F64" t="s">
        <v>192</v>
      </c>
      <c r="G64" s="73"/>
      <c r="H64" s="12"/>
      <c r="I64" s="12"/>
      <c r="J64" s="12"/>
      <c r="K64" s="12"/>
      <c r="L64" s="12"/>
      <c r="M64" s="12"/>
      <c r="N64" s="13"/>
      <c r="O64" s="232"/>
      <c r="P64" s="233">
        <v>9209307</v>
      </c>
      <c r="Q64" s="239"/>
      <c r="R64" s="235"/>
      <c r="S64" s="233">
        <v>5422858</v>
      </c>
      <c r="T64" s="236"/>
      <c r="U64" s="241"/>
      <c r="V64" s="232"/>
      <c r="W64" s="233"/>
      <c r="X64" s="239"/>
      <c r="Y64" s="235"/>
      <c r="Z64" s="238"/>
      <c r="AA64" s="241"/>
      <c r="AB64" s="232"/>
      <c r="AC64" s="233"/>
      <c r="AD64" s="239"/>
      <c r="AE64" s="235"/>
      <c r="AF64" s="233">
        <v>0</v>
      </c>
      <c r="AG64" s="241"/>
      <c r="AH64" s="232"/>
      <c r="AI64" s="238">
        <v>0</v>
      </c>
      <c r="AJ64" s="239"/>
      <c r="AK64" s="235"/>
      <c r="AL64" s="233">
        <f t="shared" si="2"/>
        <v>14632165</v>
      </c>
      <c r="AM64" s="239"/>
      <c r="AN64" s="241"/>
      <c r="AO64" s="241">
        <v>0</v>
      </c>
      <c r="AP64" s="241"/>
      <c r="AQ64" s="232"/>
      <c r="AR64" s="233"/>
      <c r="AS64" s="239"/>
      <c r="AT64" s="235"/>
      <c r="AU64" s="241">
        <v>0</v>
      </c>
      <c r="AV64" s="241"/>
      <c r="AW64" s="237"/>
      <c r="AX64" s="233">
        <f t="shared" si="3"/>
        <v>14632165</v>
      </c>
      <c r="AY64" s="239"/>
    </row>
    <row r="65" spans="1:51" ht="15" customHeight="1">
      <c r="A65" s="66"/>
      <c r="E65" s="78"/>
      <c r="F65" t="s">
        <v>80</v>
      </c>
      <c r="G65" s="78"/>
      <c r="H65" s="78"/>
      <c r="I65" s="78"/>
      <c r="J65" s="78"/>
      <c r="K65" s="78"/>
      <c r="L65" s="78"/>
      <c r="M65" s="78"/>
      <c r="N65" s="279"/>
      <c r="O65" s="232"/>
      <c r="P65" s="233">
        <v>0</v>
      </c>
      <c r="Q65" s="239"/>
      <c r="R65" s="235"/>
      <c r="S65" s="233">
        <v>0</v>
      </c>
      <c r="T65" s="236"/>
      <c r="U65" s="241"/>
      <c r="V65" s="232"/>
      <c r="W65" s="233"/>
      <c r="X65" s="239"/>
      <c r="Y65" s="235"/>
      <c r="Z65" s="238"/>
      <c r="AA65" s="241"/>
      <c r="AB65" s="232"/>
      <c r="AC65" s="233"/>
      <c r="AD65" s="239"/>
      <c r="AE65" s="235"/>
      <c r="AF65" s="233">
        <v>0</v>
      </c>
      <c r="AG65" s="241"/>
      <c r="AH65" s="232"/>
      <c r="AI65" s="238">
        <v>0</v>
      </c>
      <c r="AJ65" s="239"/>
      <c r="AK65" s="235"/>
      <c r="AL65" s="233">
        <f t="shared" si="2"/>
        <v>0</v>
      </c>
      <c r="AM65" s="239"/>
      <c r="AN65" s="241"/>
      <c r="AO65" s="241">
        <v>0</v>
      </c>
      <c r="AP65" s="241"/>
      <c r="AQ65" s="232"/>
      <c r="AR65" s="233"/>
      <c r="AS65" s="239"/>
      <c r="AT65" s="235"/>
      <c r="AU65" s="241">
        <v>0</v>
      </c>
      <c r="AV65" s="241"/>
      <c r="AW65" s="237"/>
      <c r="AX65" s="233">
        <f t="shared" si="3"/>
        <v>0</v>
      </c>
      <c r="AY65" s="239"/>
    </row>
    <row r="66" spans="1:51" ht="15" customHeight="1">
      <c r="A66" s="66"/>
      <c r="F66" t="s">
        <v>129</v>
      </c>
      <c r="G66" s="73"/>
      <c r="H66" s="12"/>
      <c r="I66" s="12"/>
      <c r="J66" s="12"/>
      <c r="K66" s="12"/>
      <c r="L66" s="12"/>
      <c r="M66" s="12"/>
      <c r="N66" s="13"/>
      <c r="O66" s="232"/>
      <c r="P66" s="233">
        <v>3052000</v>
      </c>
      <c r="Q66" s="239"/>
      <c r="R66" s="235"/>
      <c r="S66" s="233">
        <v>220000</v>
      </c>
      <c r="T66" s="236"/>
      <c r="U66" s="241"/>
      <c r="V66" s="232"/>
      <c r="W66" s="233"/>
      <c r="X66" s="239"/>
      <c r="Y66" s="235"/>
      <c r="Z66" s="238"/>
      <c r="AA66" s="241"/>
      <c r="AB66" s="232"/>
      <c r="AC66" s="233"/>
      <c r="AD66" s="239"/>
      <c r="AE66" s="235"/>
      <c r="AF66" s="233">
        <v>0</v>
      </c>
      <c r="AG66" s="241"/>
      <c r="AH66" s="232"/>
      <c r="AI66" s="238">
        <v>0</v>
      </c>
      <c r="AJ66" s="239"/>
      <c r="AK66" s="235"/>
      <c r="AL66" s="233">
        <f t="shared" si="2"/>
        <v>3272000</v>
      </c>
      <c r="AM66" s="239"/>
      <c r="AN66" s="241"/>
      <c r="AO66" s="241">
        <v>0</v>
      </c>
      <c r="AP66" s="241"/>
      <c r="AQ66" s="232"/>
      <c r="AR66" s="233"/>
      <c r="AS66" s="239"/>
      <c r="AT66" s="235"/>
      <c r="AU66" s="241">
        <v>0</v>
      </c>
      <c r="AV66" s="241"/>
      <c r="AW66" s="237"/>
      <c r="AX66" s="233">
        <f t="shared" si="3"/>
        <v>3272000</v>
      </c>
      <c r="AY66" s="239"/>
    </row>
    <row r="67" spans="1:51" ht="15" customHeight="1">
      <c r="A67" s="66"/>
      <c r="F67" t="s">
        <v>163</v>
      </c>
      <c r="G67" s="73"/>
      <c r="H67" s="12"/>
      <c r="I67" s="12"/>
      <c r="J67" s="12"/>
      <c r="K67" s="12"/>
      <c r="L67" s="12"/>
      <c r="M67" s="12"/>
      <c r="N67" s="13"/>
      <c r="O67" s="232"/>
      <c r="P67" s="233">
        <v>1632400</v>
      </c>
      <c r="Q67" s="239"/>
      <c r="R67" s="235"/>
      <c r="S67" s="233">
        <v>233700</v>
      </c>
      <c r="T67" s="236"/>
      <c r="U67" s="241"/>
      <c r="V67" s="232"/>
      <c r="W67" s="233"/>
      <c r="X67" s="239"/>
      <c r="Y67" s="235"/>
      <c r="Z67" s="238"/>
      <c r="AA67" s="241"/>
      <c r="AB67" s="232"/>
      <c r="AC67" s="233"/>
      <c r="AD67" s="239"/>
      <c r="AE67" s="235"/>
      <c r="AF67" s="233">
        <v>0</v>
      </c>
      <c r="AG67" s="241"/>
      <c r="AH67" s="232"/>
      <c r="AI67" s="238">
        <v>0</v>
      </c>
      <c r="AJ67" s="239"/>
      <c r="AK67" s="235"/>
      <c r="AL67" s="233">
        <f t="shared" si="2"/>
        <v>1866100</v>
      </c>
      <c r="AM67" s="239"/>
      <c r="AN67" s="241"/>
      <c r="AO67" s="241">
        <v>0</v>
      </c>
      <c r="AP67" s="241"/>
      <c r="AQ67" s="232"/>
      <c r="AR67" s="233"/>
      <c r="AS67" s="239"/>
      <c r="AT67" s="235"/>
      <c r="AU67" s="241">
        <v>0</v>
      </c>
      <c r="AV67" s="241"/>
      <c r="AW67" s="237"/>
      <c r="AX67" s="233">
        <f t="shared" si="3"/>
        <v>1866100</v>
      </c>
      <c r="AY67" s="239"/>
    </row>
    <row r="68" spans="1:51" ht="15" customHeight="1">
      <c r="A68" s="66"/>
      <c r="F68" t="s">
        <v>164</v>
      </c>
      <c r="G68" s="73"/>
      <c r="H68" s="12"/>
      <c r="I68" s="12"/>
      <c r="J68" s="12"/>
      <c r="K68" s="12"/>
      <c r="L68" s="12"/>
      <c r="M68" s="12"/>
      <c r="N68" s="13"/>
      <c r="O68" s="232"/>
      <c r="P68" s="233">
        <v>0</v>
      </c>
      <c r="Q68" s="239"/>
      <c r="R68" s="235"/>
      <c r="S68" s="233">
        <v>3359800</v>
      </c>
      <c r="T68" s="236"/>
      <c r="U68" s="241"/>
      <c r="V68" s="232"/>
      <c r="W68" s="233"/>
      <c r="X68" s="239"/>
      <c r="Y68" s="235"/>
      <c r="Z68" s="238"/>
      <c r="AA68" s="241"/>
      <c r="AB68" s="232"/>
      <c r="AC68" s="233"/>
      <c r="AD68" s="239"/>
      <c r="AE68" s="235"/>
      <c r="AF68" s="233">
        <v>0</v>
      </c>
      <c r="AG68" s="241"/>
      <c r="AH68" s="232"/>
      <c r="AI68" s="238">
        <v>0</v>
      </c>
      <c r="AJ68" s="239"/>
      <c r="AK68" s="235"/>
      <c r="AL68" s="233">
        <f t="shared" si="2"/>
        <v>3359800</v>
      </c>
      <c r="AM68" s="239"/>
      <c r="AN68" s="241"/>
      <c r="AO68" s="241">
        <v>0</v>
      </c>
      <c r="AP68" s="241"/>
      <c r="AQ68" s="232"/>
      <c r="AR68" s="233"/>
      <c r="AS68" s="239"/>
      <c r="AT68" s="235"/>
      <c r="AU68" s="241">
        <v>0</v>
      </c>
      <c r="AV68" s="241"/>
      <c r="AW68" s="237"/>
      <c r="AX68" s="233">
        <f t="shared" si="3"/>
        <v>3359800</v>
      </c>
      <c r="AY68" s="239"/>
    </row>
    <row r="69" spans="1:51" ht="15" customHeight="1">
      <c r="A69" s="66"/>
      <c r="F69" t="s">
        <v>130</v>
      </c>
      <c r="H69" s="70"/>
      <c r="I69" s="70"/>
      <c r="J69" s="70"/>
      <c r="K69" s="70"/>
      <c r="L69" s="70"/>
      <c r="M69" s="70"/>
      <c r="N69" s="71"/>
      <c r="O69" s="232"/>
      <c r="P69" s="233">
        <v>125693369</v>
      </c>
      <c r="Q69" s="239"/>
      <c r="R69" s="235"/>
      <c r="S69" s="233">
        <v>4483643</v>
      </c>
      <c r="T69" s="236"/>
      <c r="U69" s="241"/>
      <c r="V69" s="232"/>
      <c r="W69" s="233"/>
      <c r="X69" s="239"/>
      <c r="Y69" s="235"/>
      <c r="Z69" s="238"/>
      <c r="AA69" s="241"/>
      <c r="AB69" s="232"/>
      <c r="AC69" s="233"/>
      <c r="AD69" s="239"/>
      <c r="AE69" s="235"/>
      <c r="AF69" s="233">
        <v>0</v>
      </c>
      <c r="AG69" s="241"/>
      <c r="AH69" s="232"/>
      <c r="AI69" s="238">
        <v>0</v>
      </c>
      <c r="AJ69" s="239"/>
      <c r="AK69" s="235"/>
      <c r="AL69" s="233">
        <f t="shared" si="2"/>
        <v>130177012</v>
      </c>
      <c r="AM69" s="239"/>
      <c r="AN69" s="241"/>
      <c r="AO69" s="241">
        <v>0</v>
      </c>
      <c r="AP69" s="241"/>
      <c r="AQ69" s="232"/>
      <c r="AR69" s="233"/>
      <c r="AS69" s="239"/>
      <c r="AT69" s="235"/>
      <c r="AU69" s="241">
        <v>0</v>
      </c>
      <c r="AV69" s="241"/>
      <c r="AW69" s="237"/>
      <c r="AX69" s="233">
        <f t="shared" si="3"/>
        <v>130177012</v>
      </c>
      <c r="AY69" s="239"/>
    </row>
    <row r="70" spans="1:51" ht="15" customHeight="1">
      <c r="A70" s="66"/>
      <c r="F70" t="s">
        <v>467</v>
      </c>
      <c r="H70" s="70"/>
      <c r="I70" s="70"/>
      <c r="J70" s="70"/>
      <c r="K70" s="70"/>
      <c r="L70" s="70"/>
      <c r="M70" s="70"/>
      <c r="N70" s="71"/>
      <c r="O70" s="232"/>
      <c r="P70" s="233">
        <v>0</v>
      </c>
      <c r="Q70" s="239"/>
      <c r="R70" s="235"/>
      <c r="S70" s="233">
        <v>240000</v>
      </c>
      <c r="T70" s="236"/>
      <c r="U70" s="241"/>
      <c r="V70" s="232"/>
      <c r="W70" s="233"/>
      <c r="X70" s="239"/>
      <c r="Y70" s="235"/>
      <c r="Z70" s="238"/>
      <c r="AA70" s="241"/>
      <c r="AB70" s="232"/>
      <c r="AC70" s="233"/>
      <c r="AD70" s="239"/>
      <c r="AE70" s="235"/>
      <c r="AF70" s="233">
        <v>0</v>
      </c>
      <c r="AG70" s="241"/>
      <c r="AH70" s="232"/>
      <c r="AI70" s="238">
        <v>0</v>
      </c>
      <c r="AJ70" s="239"/>
      <c r="AK70" s="235"/>
      <c r="AL70" s="233">
        <f t="shared" si="2"/>
        <v>240000</v>
      </c>
      <c r="AM70" s="239"/>
      <c r="AN70" s="241"/>
      <c r="AO70" s="241">
        <v>0</v>
      </c>
      <c r="AP70" s="241"/>
      <c r="AQ70" s="232"/>
      <c r="AR70" s="233"/>
      <c r="AS70" s="239"/>
      <c r="AT70" s="235"/>
      <c r="AU70" s="241">
        <v>0</v>
      </c>
      <c r="AV70" s="241"/>
      <c r="AW70" s="237"/>
      <c r="AX70" s="233">
        <f t="shared" si="3"/>
        <v>240000</v>
      </c>
      <c r="AY70" s="239"/>
    </row>
    <row r="71" spans="1:51" ht="15" customHeight="1">
      <c r="A71" s="66"/>
      <c r="F71" t="s">
        <v>193</v>
      </c>
      <c r="H71" s="70"/>
      <c r="I71" s="70"/>
      <c r="J71" s="70"/>
      <c r="K71" s="70"/>
      <c r="L71" s="70"/>
      <c r="M71" s="70"/>
      <c r="N71" s="71"/>
      <c r="O71" s="232"/>
      <c r="P71" s="233">
        <v>16822250</v>
      </c>
      <c r="Q71" s="239"/>
      <c r="R71" s="235"/>
      <c r="S71" s="233">
        <v>929390</v>
      </c>
      <c r="T71" s="236"/>
      <c r="U71" s="241"/>
      <c r="V71" s="232"/>
      <c r="W71" s="233"/>
      <c r="X71" s="239"/>
      <c r="Y71" s="235"/>
      <c r="Z71" s="238"/>
      <c r="AA71" s="241"/>
      <c r="AB71" s="232"/>
      <c r="AC71" s="233"/>
      <c r="AD71" s="239"/>
      <c r="AE71" s="235"/>
      <c r="AF71" s="233">
        <v>0</v>
      </c>
      <c r="AG71" s="241"/>
      <c r="AH71" s="232"/>
      <c r="AI71" s="238">
        <v>0</v>
      </c>
      <c r="AJ71" s="239"/>
      <c r="AK71" s="235"/>
      <c r="AL71" s="233">
        <f t="shared" si="2"/>
        <v>17751640</v>
      </c>
      <c r="AM71" s="239"/>
      <c r="AN71" s="241"/>
      <c r="AO71" s="241">
        <v>4509315</v>
      </c>
      <c r="AP71" s="241"/>
      <c r="AQ71" s="232"/>
      <c r="AR71" s="233"/>
      <c r="AS71" s="239"/>
      <c r="AT71" s="235"/>
      <c r="AU71" s="241">
        <v>0</v>
      </c>
      <c r="AV71" s="241"/>
      <c r="AW71" s="237"/>
      <c r="AX71" s="233">
        <f t="shared" si="3"/>
        <v>22260955</v>
      </c>
      <c r="AY71" s="239"/>
    </row>
    <row r="72" spans="1:51" ht="15" customHeight="1">
      <c r="A72" s="66"/>
      <c r="F72" t="s">
        <v>194</v>
      </c>
      <c r="H72" s="70"/>
      <c r="I72" s="70"/>
      <c r="J72" s="70"/>
      <c r="K72" s="70"/>
      <c r="L72" s="70"/>
      <c r="M72" s="70"/>
      <c r="N72" s="71"/>
      <c r="O72" s="232"/>
      <c r="P72" s="233">
        <v>33700</v>
      </c>
      <c r="Q72" s="239"/>
      <c r="R72" s="235"/>
      <c r="S72" s="233">
        <v>0</v>
      </c>
      <c r="T72" s="236"/>
      <c r="U72" s="241"/>
      <c r="V72" s="232"/>
      <c r="W72" s="233"/>
      <c r="X72" s="239"/>
      <c r="Y72" s="235"/>
      <c r="Z72" s="238"/>
      <c r="AA72" s="241"/>
      <c r="AB72" s="232"/>
      <c r="AC72" s="233"/>
      <c r="AD72" s="239"/>
      <c r="AE72" s="235"/>
      <c r="AF72" s="233">
        <v>0</v>
      </c>
      <c r="AG72" s="241"/>
      <c r="AH72" s="232"/>
      <c r="AI72" s="238">
        <v>0</v>
      </c>
      <c r="AJ72" s="239"/>
      <c r="AK72" s="235"/>
      <c r="AL72" s="233">
        <f t="shared" si="2"/>
        <v>33700</v>
      </c>
      <c r="AM72" s="239"/>
      <c r="AN72" s="241"/>
      <c r="AO72" s="241">
        <v>0</v>
      </c>
      <c r="AP72" s="241"/>
      <c r="AQ72" s="232"/>
      <c r="AR72" s="233"/>
      <c r="AS72" s="239"/>
      <c r="AT72" s="235"/>
      <c r="AU72" s="241">
        <v>0</v>
      </c>
      <c r="AV72" s="241"/>
      <c r="AW72" s="237"/>
      <c r="AX72" s="233">
        <f t="shared" si="3"/>
        <v>33700</v>
      </c>
      <c r="AY72" s="239"/>
    </row>
    <row r="73" spans="1:51" ht="15" customHeight="1">
      <c r="A73" s="66"/>
      <c r="F73" t="s">
        <v>195</v>
      </c>
      <c r="H73" s="70"/>
      <c r="I73" s="70"/>
      <c r="J73" s="70"/>
      <c r="K73" s="70"/>
      <c r="L73" s="70"/>
      <c r="M73" s="70"/>
      <c r="N73" s="71"/>
      <c r="O73" s="232"/>
      <c r="P73" s="233">
        <v>0</v>
      </c>
      <c r="Q73" s="239"/>
      <c r="R73" s="235"/>
      <c r="S73" s="233">
        <v>0</v>
      </c>
      <c r="T73" s="236"/>
      <c r="U73" s="241"/>
      <c r="V73" s="232"/>
      <c r="W73" s="233"/>
      <c r="X73" s="239"/>
      <c r="Y73" s="235"/>
      <c r="Z73" s="238"/>
      <c r="AA73" s="241"/>
      <c r="AB73" s="232"/>
      <c r="AC73" s="233"/>
      <c r="AD73" s="239"/>
      <c r="AE73" s="235"/>
      <c r="AF73" s="233">
        <v>4030000</v>
      </c>
      <c r="AG73" s="241"/>
      <c r="AH73" s="232"/>
      <c r="AI73" s="238">
        <v>0</v>
      </c>
      <c r="AJ73" s="239"/>
      <c r="AK73" s="235"/>
      <c r="AL73" s="233">
        <f t="shared" si="2"/>
        <v>4030000</v>
      </c>
      <c r="AM73" s="239"/>
      <c r="AN73" s="241"/>
      <c r="AO73" s="241">
        <v>0</v>
      </c>
      <c r="AP73" s="241"/>
      <c r="AQ73" s="232"/>
      <c r="AR73" s="233"/>
      <c r="AS73" s="239"/>
      <c r="AT73" s="235"/>
      <c r="AU73" s="241">
        <v>0</v>
      </c>
      <c r="AV73" s="241"/>
      <c r="AW73" s="237"/>
      <c r="AX73" s="233">
        <f t="shared" si="3"/>
        <v>4030000</v>
      </c>
      <c r="AY73" s="239"/>
    </row>
    <row r="74" spans="1:51" ht="15" customHeight="1">
      <c r="A74" s="66"/>
      <c r="F74" t="s">
        <v>196</v>
      </c>
      <c r="H74" s="12"/>
      <c r="I74" s="12"/>
      <c r="J74" s="12"/>
      <c r="K74" s="12"/>
      <c r="L74" s="12"/>
      <c r="M74" s="12"/>
      <c r="N74" s="13"/>
      <c r="O74" s="232"/>
      <c r="P74" s="233">
        <v>0</v>
      </c>
      <c r="Q74" s="239"/>
      <c r="R74" s="235"/>
      <c r="S74" s="233">
        <v>0</v>
      </c>
      <c r="T74" s="236"/>
      <c r="U74" s="241"/>
      <c r="V74" s="232"/>
      <c r="W74" s="233"/>
      <c r="X74" s="239"/>
      <c r="Y74" s="235"/>
      <c r="Z74" s="238"/>
      <c r="AA74" s="241"/>
      <c r="AB74" s="232"/>
      <c r="AC74" s="233"/>
      <c r="AD74" s="239"/>
      <c r="AE74" s="235"/>
      <c r="AF74" s="233">
        <v>0</v>
      </c>
      <c r="AG74" s="241"/>
      <c r="AH74" s="232"/>
      <c r="AI74" s="238">
        <v>0</v>
      </c>
      <c r="AJ74" s="239"/>
      <c r="AK74" s="235"/>
      <c r="AL74" s="233">
        <f t="shared" si="2"/>
        <v>0</v>
      </c>
      <c r="AM74" s="239"/>
      <c r="AN74" s="241"/>
      <c r="AO74" s="241">
        <v>0</v>
      </c>
      <c r="AP74" s="241"/>
      <c r="AQ74" s="232"/>
      <c r="AR74" s="233"/>
      <c r="AS74" s="239"/>
      <c r="AT74" s="235"/>
      <c r="AU74" s="241">
        <v>0</v>
      </c>
      <c r="AV74" s="241"/>
      <c r="AW74" s="237"/>
      <c r="AX74" s="233">
        <f t="shared" si="3"/>
        <v>0</v>
      </c>
      <c r="AY74" s="239"/>
    </row>
    <row r="75" spans="1:51" ht="15" customHeight="1">
      <c r="A75" s="66"/>
      <c r="F75" t="s">
        <v>320</v>
      </c>
      <c r="H75" s="12"/>
      <c r="I75" s="12"/>
      <c r="J75" s="12"/>
      <c r="K75" s="12"/>
      <c r="L75" s="12"/>
      <c r="M75" s="12"/>
      <c r="N75" s="13"/>
      <c r="O75" s="232"/>
      <c r="P75" s="233">
        <v>28040</v>
      </c>
      <c r="Q75" s="239"/>
      <c r="R75" s="235"/>
      <c r="S75" s="233">
        <v>22893</v>
      </c>
      <c r="T75" s="236"/>
      <c r="U75" s="241"/>
      <c r="V75" s="232"/>
      <c r="W75" s="233"/>
      <c r="X75" s="239"/>
      <c r="Y75" s="235"/>
      <c r="Z75" s="238"/>
      <c r="AA75" s="241"/>
      <c r="AB75" s="232"/>
      <c r="AC75" s="233"/>
      <c r="AD75" s="239"/>
      <c r="AE75" s="235"/>
      <c r="AF75" s="233">
        <v>0</v>
      </c>
      <c r="AG75" s="241"/>
      <c r="AH75" s="232"/>
      <c r="AI75" s="238">
        <v>0</v>
      </c>
      <c r="AJ75" s="239"/>
      <c r="AK75" s="235"/>
      <c r="AL75" s="233">
        <f t="shared" si="2"/>
        <v>50933</v>
      </c>
      <c r="AM75" s="239"/>
      <c r="AN75" s="241"/>
      <c r="AO75" s="241">
        <v>262</v>
      </c>
      <c r="AP75" s="241"/>
      <c r="AQ75" s="232"/>
      <c r="AR75" s="233"/>
      <c r="AS75" s="239"/>
      <c r="AT75" s="235"/>
      <c r="AU75" s="241">
        <v>0</v>
      </c>
      <c r="AV75" s="241"/>
      <c r="AW75" s="237"/>
      <c r="AX75" s="233">
        <f t="shared" si="3"/>
        <v>51195</v>
      </c>
      <c r="AY75" s="239"/>
    </row>
    <row r="76" spans="1:51" ht="15" customHeight="1">
      <c r="A76" s="66"/>
      <c r="D76" t="s">
        <v>302</v>
      </c>
      <c r="E76" t="s">
        <v>51</v>
      </c>
      <c r="F76" s="12"/>
      <c r="G76" s="12"/>
      <c r="H76" s="12"/>
      <c r="I76" s="12"/>
      <c r="J76" s="12"/>
      <c r="K76" s="12"/>
      <c r="L76" s="12"/>
      <c r="M76" s="12"/>
      <c r="N76" s="13"/>
      <c r="O76" s="232"/>
      <c r="P76" s="233"/>
      <c r="Q76" s="239"/>
      <c r="R76" s="235"/>
      <c r="S76" s="233"/>
      <c r="T76" s="236"/>
      <c r="U76" s="241"/>
      <c r="V76" s="232"/>
      <c r="W76" s="233"/>
      <c r="X76" s="239"/>
      <c r="Y76" s="235"/>
      <c r="Z76" s="238"/>
      <c r="AA76" s="241"/>
      <c r="AB76" s="232"/>
      <c r="AC76" s="233"/>
      <c r="AD76" s="239"/>
      <c r="AE76" s="235"/>
      <c r="AF76" s="233"/>
      <c r="AG76" s="241"/>
      <c r="AH76" s="232"/>
      <c r="AI76" s="233"/>
      <c r="AJ76" s="239"/>
      <c r="AK76" s="235"/>
      <c r="AL76" s="233"/>
      <c r="AM76" s="239"/>
      <c r="AN76" s="241"/>
      <c r="AO76" s="241"/>
      <c r="AP76" s="241"/>
      <c r="AQ76" s="232"/>
      <c r="AR76" s="233">
        <f>SUM(AR77:AR95)</f>
        <v>15248641</v>
      </c>
      <c r="AS76" s="239"/>
      <c r="AT76" s="235"/>
      <c r="AU76" s="241">
        <v>0</v>
      </c>
      <c r="AV76" s="241"/>
      <c r="AW76" s="237"/>
      <c r="AX76" s="233">
        <f>AL76+AO76+AR76-AU76</f>
        <v>15248641</v>
      </c>
      <c r="AY76" s="239"/>
    </row>
    <row r="77" spans="1:51" ht="15" customHeight="1">
      <c r="A77" s="66"/>
      <c r="F77" t="s">
        <v>191</v>
      </c>
      <c r="H77" s="12"/>
      <c r="I77" s="12"/>
      <c r="J77" s="12"/>
      <c r="K77" s="12"/>
      <c r="L77" s="12"/>
      <c r="M77" s="12"/>
      <c r="N77" s="13"/>
      <c r="O77" s="232"/>
      <c r="P77" s="233"/>
      <c r="Q77" s="239"/>
      <c r="R77" s="235"/>
      <c r="S77" s="233"/>
      <c r="T77" s="236"/>
      <c r="U77" s="241"/>
      <c r="V77" s="232"/>
      <c r="W77" s="233"/>
      <c r="X77" s="239"/>
      <c r="Y77" s="235"/>
      <c r="Z77" s="238"/>
      <c r="AA77" s="241"/>
      <c r="AB77" s="232"/>
      <c r="AC77" s="233"/>
      <c r="AD77" s="239"/>
      <c r="AE77" s="235"/>
      <c r="AF77" s="233"/>
      <c r="AG77" s="241"/>
      <c r="AH77" s="232"/>
      <c r="AI77" s="233"/>
      <c r="AJ77" s="239"/>
      <c r="AK77" s="235"/>
      <c r="AL77" s="233"/>
      <c r="AM77" s="239"/>
      <c r="AN77" s="241"/>
      <c r="AO77" s="241"/>
      <c r="AP77" s="241"/>
      <c r="AQ77" s="232"/>
      <c r="AR77" s="233">
        <v>5612526</v>
      </c>
      <c r="AS77" s="239"/>
      <c r="AT77" s="235"/>
      <c r="AU77" s="241">
        <v>0</v>
      </c>
      <c r="AV77" s="241"/>
      <c r="AW77" s="237"/>
      <c r="AX77" s="233">
        <f t="shared" ref="AX77:AX95" si="4">AR77-AU77</f>
        <v>5612526</v>
      </c>
      <c r="AY77" s="239"/>
    </row>
    <row r="78" spans="1:51" ht="15" customHeight="1">
      <c r="A78" s="66"/>
      <c r="F78" t="s">
        <v>462</v>
      </c>
      <c r="H78" s="12"/>
      <c r="I78" s="12"/>
      <c r="J78" s="12"/>
      <c r="K78" s="12"/>
      <c r="L78" s="12"/>
      <c r="M78" s="12"/>
      <c r="N78" s="13"/>
      <c r="O78" s="232"/>
      <c r="P78" s="233"/>
      <c r="Q78" s="239"/>
      <c r="R78" s="235"/>
      <c r="S78" s="233"/>
      <c r="T78" s="236"/>
      <c r="U78" s="241"/>
      <c r="V78" s="232"/>
      <c r="W78" s="233"/>
      <c r="X78" s="239"/>
      <c r="Y78" s="235"/>
      <c r="Z78" s="238"/>
      <c r="AA78" s="241"/>
      <c r="AB78" s="232"/>
      <c r="AC78" s="233"/>
      <c r="AD78" s="239"/>
      <c r="AE78" s="235"/>
      <c r="AF78" s="233"/>
      <c r="AG78" s="241"/>
      <c r="AH78" s="232"/>
      <c r="AI78" s="233"/>
      <c r="AJ78" s="239"/>
      <c r="AK78" s="235"/>
      <c r="AL78" s="233"/>
      <c r="AM78" s="239"/>
      <c r="AN78" s="241"/>
      <c r="AO78" s="241"/>
      <c r="AP78" s="241"/>
      <c r="AQ78" s="232"/>
      <c r="AR78" s="233">
        <v>5716269</v>
      </c>
      <c r="AS78" s="239"/>
      <c r="AT78" s="235"/>
      <c r="AU78" s="241">
        <v>0</v>
      </c>
      <c r="AV78" s="241"/>
      <c r="AW78" s="237"/>
      <c r="AX78" s="233">
        <f t="shared" si="4"/>
        <v>5716269</v>
      </c>
      <c r="AY78" s="239"/>
    </row>
    <row r="79" spans="1:51" ht="15" customHeight="1">
      <c r="A79" s="66"/>
      <c r="F79" t="s">
        <v>414</v>
      </c>
      <c r="H79" s="12"/>
      <c r="I79" s="12"/>
      <c r="J79" s="12"/>
      <c r="K79" s="12"/>
      <c r="L79" s="12"/>
      <c r="M79" s="12"/>
      <c r="N79" s="13"/>
      <c r="O79" s="232"/>
      <c r="P79" s="233"/>
      <c r="Q79" s="239"/>
      <c r="R79" s="235"/>
      <c r="S79" s="233"/>
      <c r="T79" s="236"/>
      <c r="U79" s="241"/>
      <c r="V79" s="232"/>
      <c r="W79" s="233"/>
      <c r="X79" s="239"/>
      <c r="Y79" s="235"/>
      <c r="Z79" s="238"/>
      <c r="AA79" s="241"/>
      <c r="AB79" s="232"/>
      <c r="AC79" s="233"/>
      <c r="AD79" s="239"/>
      <c r="AE79" s="235"/>
      <c r="AF79" s="233"/>
      <c r="AG79" s="241"/>
      <c r="AH79" s="232"/>
      <c r="AI79" s="233"/>
      <c r="AJ79" s="239"/>
      <c r="AK79" s="235"/>
      <c r="AL79" s="233"/>
      <c r="AM79" s="239"/>
      <c r="AN79" s="241"/>
      <c r="AO79" s="241"/>
      <c r="AP79" s="241"/>
      <c r="AQ79" s="232"/>
      <c r="AR79" s="233">
        <v>53174</v>
      </c>
      <c r="AS79" s="239"/>
      <c r="AT79" s="235"/>
      <c r="AU79" s="241">
        <v>0</v>
      </c>
      <c r="AV79" s="241"/>
      <c r="AW79" s="237"/>
      <c r="AX79" s="233">
        <f t="shared" si="4"/>
        <v>53174</v>
      </c>
      <c r="AY79" s="239"/>
    </row>
    <row r="80" spans="1:51" ht="15" customHeight="1">
      <c r="A80" s="66"/>
      <c r="F80" t="s">
        <v>137</v>
      </c>
      <c r="H80" s="12"/>
      <c r="I80" s="12"/>
      <c r="J80" s="12"/>
      <c r="K80" s="12"/>
      <c r="L80" s="12"/>
      <c r="M80" s="12"/>
      <c r="N80" s="13"/>
      <c r="O80" s="232"/>
      <c r="P80" s="233"/>
      <c r="Q80" s="239"/>
      <c r="R80" s="235"/>
      <c r="S80" s="233"/>
      <c r="T80" s="236"/>
      <c r="U80" s="241"/>
      <c r="V80" s="232"/>
      <c r="W80" s="233"/>
      <c r="X80" s="239"/>
      <c r="Y80" s="235"/>
      <c r="Z80" s="238"/>
      <c r="AA80" s="241"/>
      <c r="AB80" s="232"/>
      <c r="AC80" s="233"/>
      <c r="AD80" s="239"/>
      <c r="AE80" s="235"/>
      <c r="AF80" s="233"/>
      <c r="AG80" s="241"/>
      <c r="AH80" s="232"/>
      <c r="AI80" s="233"/>
      <c r="AJ80" s="239"/>
      <c r="AK80" s="235"/>
      <c r="AL80" s="233"/>
      <c r="AM80" s="239"/>
      <c r="AN80" s="241"/>
      <c r="AO80" s="241"/>
      <c r="AP80" s="241"/>
      <c r="AQ80" s="232"/>
      <c r="AR80" s="233">
        <v>8860</v>
      </c>
      <c r="AS80" s="239"/>
      <c r="AT80" s="235"/>
      <c r="AU80" s="241">
        <v>0</v>
      </c>
      <c r="AV80" s="241"/>
      <c r="AW80" s="237"/>
      <c r="AX80" s="233">
        <f t="shared" si="4"/>
        <v>8860</v>
      </c>
      <c r="AY80" s="239"/>
    </row>
    <row r="81" spans="1:51" ht="15" customHeight="1">
      <c r="A81" s="66"/>
      <c r="F81" t="s">
        <v>75</v>
      </c>
      <c r="H81" s="12"/>
      <c r="I81" s="12"/>
      <c r="J81" s="12"/>
      <c r="K81" s="12"/>
      <c r="L81" s="12"/>
      <c r="M81" s="12"/>
      <c r="N81" s="13"/>
      <c r="O81" s="232"/>
      <c r="P81" s="233"/>
      <c r="Q81" s="239"/>
      <c r="R81" s="235"/>
      <c r="S81" s="233"/>
      <c r="T81" s="236"/>
      <c r="U81" s="241"/>
      <c r="V81" s="232"/>
      <c r="W81" s="233"/>
      <c r="X81" s="239"/>
      <c r="Y81" s="235"/>
      <c r="Z81" s="238"/>
      <c r="AA81" s="241"/>
      <c r="AB81" s="232"/>
      <c r="AC81" s="233"/>
      <c r="AD81" s="239"/>
      <c r="AE81" s="235"/>
      <c r="AF81" s="233"/>
      <c r="AG81" s="241"/>
      <c r="AH81" s="232"/>
      <c r="AI81" s="233"/>
      <c r="AJ81" s="239"/>
      <c r="AK81" s="235"/>
      <c r="AL81" s="233"/>
      <c r="AM81" s="239"/>
      <c r="AN81" s="241"/>
      <c r="AO81" s="241"/>
      <c r="AP81" s="241"/>
      <c r="AQ81" s="232"/>
      <c r="AR81" s="233">
        <v>47352</v>
      </c>
      <c r="AS81" s="239"/>
      <c r="AT81" s="235"/>
      <c r="AU81" s="241">
        <v>0</v>
      </c>
      <c r="AV81" s="241"/>
      <c r="AW81" s="237"/>
      <c r="AX81" s="233">
        <f t="shared" si="4"/>
        <v>47352</v>
      </c>
      <c r="AY81" s="239"/>
    </row>
    <row r="82" spans="1:51" ht="15" customHeight="1">
      <c r="A82" s="66"/>
      <c r="F82" t="s">
        <v>49</v>
      </c>
      <c r="H82" s="12"/>
      <c r="I82" s="12"/>
      <c r="J82" s="12"/>
      <c r="K82" s="12"/>
      <c r="L82" s="12"/>
      <c r="M82" s="12"/>
      <c r="N82" s="13"/>
      <c r="O82" s="232"/>
      <c r="P82" s="233"/>
      <c r="Q82" s="239"/>
      <c r="R82" s="235"/>
      <c r="S82" s="233"/>
      <c r="T82" s="236"/>
      <c r="U82" s="241"/>
      <c r="V82" s="232"/>
      <c r="W82" s="233"/>
      <c r="X82" s="239"/>
      <c r="Y82" s="235"/>
      <c r="Z82" s="238"/>
      <c r="AA82" s="241"/>
      <c r="AB82" s="232"/>
      <c r="AC82" s="233"/>
      <c r="AD82" s="239"/>
      <c r="AE82" s="235"/>
      <c r="AF82" s="233"/>
      <c r="AG82" s="241"/>
      <c r="AH82" s="232"/>
      <c r="AI82" s="233"/>
      <c r="AJ82" s="239"/>
      <c r="AK82" s="235"/>
      <c r="AL82" s="233"/>
      <c r="AM82" s="239"/>
      <c r="AN82" s="241"/>
      <c r="AO82" s="241"/>
      <c r="AP82" s="241"/>
      <c r="AQ82" s="232"/>
      <c r="AR82" s="233">
        <v>331020</v>
      </c>
      <c r="AS82" s="239"/>
      <c r="AT82" s="235"/>
      <c r="AU82" s="241">
        <v>0</v>
      </c>
      <c r="AV82" s="241"/>
      <c r="AW82" s="237"/>
      <c r="AX82" s="233">
        <f t="shared" si="4"/>
        <v>331020</v>
      </c>
      <c r="AY82" s="239"/>
    </row>
    <row r="83" spans="1:51" ht="15" customHeight="1">
      <c r="A83" s="66"/>
      <c r="F83" t="s">
        <v>53</v>
      </c>
      <c r="H83" s="12"/>
      <c r="I83" s="12"/>
      <c r="J83" s="12"/>
      <c r="K83" s="12"/>
      <c r="L83" s="12"/>
      <c r="M83" s="12"/>
      <c r="N83" s="13"/>
      <c r="O83" s="232"/>
      <c r="P83" s="233"/>
      <c r="Q83" s="239"/>
      <c r="R83" s="235"/>
      <c r="S83" s="233"/>
      <c r="T83" s="236"/>
      <c r="U83" s="241"/>
      <c r="V83" s="232"/>
      <c r="W83" s="233"/>
      <c r="X83" s="239"/>
      <c r="Y83" s="235"/>
      <c r="Z83" s="238"/>
      <c r="AA83" s="241"/>
      <c r="AB83" s="232"/>
      <c r="AC83" s="233"/>
      <c r="AD83" s="239"/>
      <c r="AE83" s="235"/>
      <c r="AF83" s="233"/>
      <c r="AG83" s="241"/>
      <c r="AH83" s="232"/>
      <c r="AI83" s="233"/>
      <c r="AJ83" s="239"/>
      <c r="AK83" s="235"/>
      <c r="AL83" s="233"/>
      <c r="AM83" s="239"/>
      <c r="AN83" s="241"/>
      <c r="AO83" s="241"/>
      <c r="AP83" s="241"/>
      <c r="AQ83" s="232"/>
      <c r="AR83" s="233">
        <v>17934</v>
      </c>
      <c r="AS83" s="239"/>
      <c r="AT83" s="235"/>
      <c r="AU83" s="241">
        <v>0</v>
      </c>
      <c r="AV83" s="241"/>
      <c r="AW83" s="237"/>
      <c r="AX83" s="233">
        <f t="shared" si="4"/>
        <v>17934</v>
      </c>
      <c r="AY83" s="239"/>
    </row>
    <row r="84" spans="1:51" ht="15" customHeight="1">
      <c r="A84" s="66"/>
      <c r="F84" t="s">
        <v>97</v>
      </c>
      <c r="H84" s="12"/>
      <c r="I84" s="12"/>
      <c r="J84" s="12"/>
      <c r="K84" s="12"/>
      <c r="L84" s="12"/>
      <c r="M84" s="12"/>
      <c r="N84" s="13"/>
      <c r="O84" s="232"/>
      <c r="P84" s="233"/>
      <c r="Q84" s="239"/>
      <c r="R84" s="235"/>
      <c r="S84" s="233"/>
      <c r="T84" s="236"/>
      <c r="U84" s="241"/>
      <c r="V84" s="232"/>
      <c r="W84" s="233"/>
      <c r="X84" s="239"/>
      <c r="Y84" s="235"/>
      <c r="Z84" s="238"/>
      <c r="AA84" s="241"/>
      <c r="AB84" s="232"/>
      <c r="AC84" s="233"/>
      <c r="AD84" s="239"/>
      <c r="AE84" s="235"/>
      <c r="AF84" s="233"/>
      <c r="AG84" s="241"/>
      <c r="AH84" s="232"/>
      <c r="AI84" s="233"/>
      <c r="AJ84" s="239"/>
      <c r="AK84" s="235"/>
      <c r="AL84" s="233"/>
      <c r="AM84" s="239"/>
      <c r="AN84" s="241"/>
      <c r="AO84" s="241"/>
      <c r="AP84" s="241"/>
      <c r="AQ84" s="232"/>
      <c r="AR84" s="233">
        <v>209883</v>
      </c>
      <c r="AS84" s="239"/>
      <c r="AT84" s="235"/>
      <c r="AU84" s="241">
        <v>0</v>
      </c>
      <c r="AV84" s="241"/>
      <c r="AW84" s="237"/>
      <c r="AX84" s="233">
        <f t="shared" si="4"/>
        <v>209883</v>
      </c>
      <c r="AY84" s="239"/>
    </row>
    <row r="85" spans="1:51" ht="15" customHeight="1">
      <c r="A85" s="66"/>
      <c r="F85" t="s">
        <v>52</v>
      </c>
      <c r="H85" s="12"/>
      <c r="I85" s="12"/>
      <c r="J85" s="12"/>
      <c r="K85" s="12"/>
      <c r="L85" s="12"/>
      <c r="M85" s="12"/>
      <c r="N85" s="13"/>
      <c r="O85" s="232"/>
      <c r="P85" s="233"/>
      <c r="Q85" s="239"/>
      <c r="R85" s="235"/>
      <c r="S85" s="233"/>
      <c r="T85" s="236"/>
      <c r="U85" s="241"/>
      <c r="V85" s="232"/>
      <c r="W85" s="233"/>
      <c r="X85" s="239"/>
      <c r="Y85" s="235"/>
      <c r="Z85" s="238"/>
      <c r="AA85" s="241"/>
      <c r="AB85" s="232"/>
      <c r="AC85" s="233"/>
      <c r="AD85" s="239"/>
      <c r="AE85" s="235"/>
      <c r="AF85" s="233"/>
      <c r="AG85" s="241"/>
      <c r="AH85" s="232"/>
      <c r="AI85" s="233"/>
      <c r="AJ85" s="239"/>
      <c r="AK85" s="235"/>
      <c r="AL85" s="233"/>
      <c r="AM85" s="239"/>
      <c r="AN85" s="241"/>
      <c r="AO85" s="241"/>
      <c r="AP85" s="241"/>
      <c r="AQ85" s="232"/>
      <c r="AR85" s="233">
        <v>217701</v>
      </c>
      <c r="AS85" s="239"/>
      <c r="AT85" s="235"/>
      <c r="AU85" s="241">
        <v>0</v>
      </c>
      <c r="AV85" s="241"/>
      <c r="AW85" s="237"/>
      <c r="AX85" s="233">
        <f t="shared" si="4"/>
        <v>217701</v>
      </c>
      <c r="AY85" s="239"/>
    </row>
    <row r="86" spans="1:51" ht="15" customHeight="1">
      <c r="A86" s="66"/>
      <c r="F86" t="s">
        <v>323</v>
      </c>
      <c r="H86" s="12"/>
      <c r="I86" s="12"/>
      <c r="J86" s="12"/>
      <c r="K86" s="12"/>
      <c r="L86" s="12"/>
      <c r="M86" s="12"/>
      <c r="N86" s="13"/>
      <c r="O86" s="232"/>
      <c r="P86" s="233"/>
      <c r="Q86" s="239"/>
      <c r="R86" s="235"/>
      <c r="S86" s="233"/>
      <c r="T86" s="236"/>
      <c r="U86" s="241"/>
      <c r="V86" s="232"/>
      <c r="W86" s="233"/>
      <c r="X86" s="239"/>
      <c r="Y86" s="235"/>
      <c r="Z86" s="238"/>
      <c r="AA86" s="241"/>
      <c r="AB86" s="232"/>
      <c r="AC86" s="233"/>
      <c r="AD86" s="239"/>
      <c r="AE86" s="235"/>
      <c r="AF86" s="233"/>
      <c r="AG86" s="241"/>
      <c r="AH86" s="232"/>
      <c r="AI86" s="233"/>
      <c r="AJ86" s="239"/>
      <c r="AK86" s="235"/>
      <c r="AL86" s="233"/>
      <c r="AM86" s="239"/>
      <c r="AN86" s="241"/>
      <c r="AO86" s="241"/>
      <c r="AP86" s="241"/>
      <c r="AQ86" s="232"/>
      <c r="AR86" s="233">
        <v>0</v>
      </c>
      <c r="AS86" s="239"/>
      <c r="AT86" s="235"/>
      <c r="AU86" s="241">
        <v>0</v>
      </c>
      <c r="AV86" s="241"/>
      <c r="AW86" s="237"/>
      <c r="AX86" s="233">
        <f t="shared" si="4"/>
        <v>0</v>
      </c>
      <c r="AY86" s="239"/>
    </row>
    <row r="87" spans="1:51" ht="15" customHeight="1">
      <c r="A87" s="66"/>
      <c r="F87" t="s">
        <v>54</v>
      </c>
      <c r="H87" s="12"/>
      <c r="I87" s="12"/>
      <c r="J87" s="12"/>
      <c r="K87" s="12"/>
      <c r="L87" s="12"/>
      <c r="M87" s="12"/>
      <c r="N87" s="13"/>
      <c r="O87" s="232"/>
      <c r="P87" s="233"/>
      <c r="Q87" s="239"/>
      <c r="R87" s="235"/>
      <c r="S87" s="233"/>
      <c r="T87" s="236"/>
      <c r="U87" s="241"/>
      <c r="V87" s="232"/>
      <c r="W87" s="233"/>
      <c r="X87" s="239"/>
      <c r="Y87" s="235"/>
      <c r="Z87" s="238"/>
      <c r="AA87" s="241"/>
      <c r="AB87" s="232"/>
      <c r="AC87" s="233"/>
      <c r="AD87" s="239"/>
      <c r="AE87" s="235"/>
      <c r="AF87" s="233"/>
      <c r="AG87" s="241"/>
      <c r="AH87" s="232"/>
      <c r="AI87" s="233"/>
      <c r="AJ87" s="239"/>
      <c r="AK87" s="235"/>
      <c r="AL87" s="233"/>
      <c r="AM87" s="239"/>
      <c r="AN87" s="241"/>
      <c r="AO87" s="241"/>
      <c r="AP87" s="241"/>
      <c r="AQ87" s="232"/>
      <c r="AR87" s="233">
        <v>141900</v>
      </c>
      <c r="AS87" s="239"/>
      <c r="AT87" s="235"/>
      <c r="AU87" s="241">
        <v>0</v>
      </c>
      <c r="AV87" s="241"/>
      <c r="AW87" s="237"/>
      <c r="AX87" s="233">
        <f t="shared" si="4"/>
        <v>141900</v>
      </c>
      <c r="AY87" s="239"/>
    </row>
    <row r="88" spans="1:51" ht="15" customHeight="1">
      <c r="A88" s="66"/>
      <c r="F88" t="s">
        <v>77</v>
      </c>
      <c r="H88" s="12"/>
      <c r="I88" s="12"/>
      <c r="J88" s="12"/>
      <c r="K88" s="12"/>
      <c r="L88" s="12"/>
      <c r="M88" s="12"/>
      <c r="N88" s="13"/>
      <c r="O88" s="232"/>
      <c r="P88" s="233"/>
      <c r="Q88" s="239"/>
      <c r="R88" s="235"/>
      <c r="S88" s="233"/>
      <c r="T88" s="236"/>
      <c r="U88" s="241"/>
      <c r="V88" s="232"/>
      <c r="W88" s="233"/>
      <c r="X88" s="239"/>
      <c r="Y88" s="235"/>
      <c r="Z88" s="238"/>
      <c r="AA88" s="241"/>
      <c r="AB88" s="232"/>
      <c r="AC88" s="233"/>
      <c r="AD88" s="239"/>
      <c r="AE88" s="235"/>
      <c r="AF88" s="233"/>
      <c r="AG88" s="241"/>
      <c r="AH88" s="232"/>
      <c r="AI88" s="233"/>
      <c r="AJ88" s="239"/>
      <c r="AK88" s="235"/>
      <c r="AL88" s="233"/>
      <c r="AM88" s="239"/>
      <c r="AN88" s="241"/>
      <c r="AO88" s="241"/>
      <c r="AP88" s="241"/>
      <c r="AQ88" s="232"/>
      <c r="AR88" s="233">
        <v>0</v>
      </c>
      <c r="AS88" s="239"/>
      <c r="AT88" s="235"/>
      <c r="AU88" s="241">
        <v>0</v>
      </c>
      <c r="AV88" s="241"/>
      <c r="AW88" s="237"/>
      <c r="AX88" s="233">
        <f t="shared" si="4"/>
        <v>0</v>
      </c>
      <c r="AY88" s="239"/>
    </row>
    <row r="89" spans="1:51" ht="15" customHeight="1">
      <c r="A89" s="66"/>
      <c r="F89" t="s">
        <v>82</v>
      </c>
      <c r="H89" s="12"/>
      <c r="I89" s="12"/>
      <c r="J89" s="12"/>
      <c r="K89" s="12"/>
      <c r="L89" s="12"/>
      <c r="M89" s="12"/>
      <c r="N89" s="13"/>
      <c r="O89" s="232"/>
      <c r="P89" s="233"/>
      <c r="Q89" s="239"/>
      <c r="R89" s="235"/>
      <c r="S89" s="233"/>
      <c r="T89" s="236"/>
      <c r="U89" s="241"/>
      <c r="V89" s="232"/>
      <c r="W89" s="233"/>
      <c r="X89" s="239"/>
      <c r="Y89" s="235"/>
      <c r="Z89" s="238"/>
      <c r="AA89" s="241"/>
      <c r="AB89" s="232"/>
      <c r="AC89" s="233"/>
      <c r="AD89" s="239"/>
      <c r="AE89" s="235"/>
      <c r="AF89" s="233"/>
      <c r="AG89" s="241"/>
      <c r="AH89" s="232"/>
      <c r="AI89" s="233"/>
      <c r="AJ89" s="239"/>
      <c r="AK89" s="235"/>
      <c r="AL89" s="233"/>
      <c r="AM89" s="239"/>
      <c r="AN89" s="241"/>
      <c r="AO89" s="241"/>
      <c r="AP89" s="241"/>
      <c r="AQ89" s="232"/>
      <c r="AR89" s="233">
        <v>1818375</v>
      </c>
      <c r="AS89" s="239"/>
      <c r="AT89" s="235"/>
      <c r="AU89" s="241">
        <v>0</v>
      </c>
      <c r="AV89" s="241"/>
      <c r="AW89" s="237"/>
      <c r="AX89" s="233">
        <f t="shared" si="4"/>
        <v>1818375</v>
      </c>
      <c r="AY89" s="239"/>
    </row>
    <row r="90" spans="1:51" ht="15" customHeight="1">
      <c r="A90" s="66"/>
      <c r="F90" t="s">
        <v>211</v>
      </c>
      <c r="H90" s="12"/>
      <c r="I90" s="12"/>
      <c r="J90" s="12"/>
      <c r="K90" s="12"/>
      <c r="L90" s="12"/>
      <c r="M90" s="12"/>
      <c r="N90" s="13"/>
      <c r="O90" s="232"/>
      <c r="P90" s="233"/>
      <c r="Q90" s="239"/>
      <c r="R90" s="235"/>
      <c r="S90" s="233"/>
      <c r="T90" s="236"/>
      <c r="U90" s="241"/>
      <c r="V90" s="232"/>
      <c r="W90" s="233"/>
      <c r="X90" s="239"/>
      <c r="Y90" s="235"/>
      <c r="Z90" s="238"/>
      <c r="AA90" s="241"/>
      <c r="AB90" s="232"/>
      <c r="AC90" s="233"/>
      <c r="AD90" s="239"/>
      <c r="AE90" s="235"/>
      <c r="AF90" s="233"/>
      <c r="AG90" s="241"/>
      <c r="AH90" s="232"/>
      <c r="AI90" s="233"/>
      <c r="AJ90" s="239"/>
      <c r="AK90" s="235"/>
      <c r="AL90" s="233"/>
      <c r="AM90" s="239"/>
      <c r="AN90" s="241"/>
      <c r="AO90" s="241"/>
      <c r="AP90" s="241"/>
      <c r="AQ90" s="232"/>
      <c r="AR90" s="233">
        <v>36180</v>
      </c>
      <c r="AS90" s="239"/>
      <c r="AT90" s="235"/>
      <c r="AU90" s="241">
        <v>0</v>
      </c>
      <c r="AV90" s="241"/>
      <c r="AW90" s="237"/>
      <c r="AX90" s="233">
        <f t="shared" si="4"/>
        <v>36180</v>
      </c>
      <c r="AY90" s="239"/>
    </row>
    <row r="91" spans="1:51" ht="15" customHeight="1">
      <c r="A91" s="66"/>
      <c r="F91" t="s">
        <v>192</v>
      </c>
      <c r="H91" s="12"/>
      <c r="I91" s="12"/>
      <c r="J91" s="12"/>
      <c r="K91" s="12"/>
      <c r="L91" s="12"/>
      <c r="M91" s="12"/>
      <c r="N91" s="13"/>
      <c r="O91" s="232"/>
      <c r="P91" s="233"/>
      <c r="Q91" s="239"/>
      <c r="R91" s="235"/>
      <c r="S91" s="233"/>
      <c r="T91" s="236"/>
      <c r="U91" s="241"/>
      <c r="V91" s="232"/>
      <c r="W91" s="233"/>
      <c r="X91" s="239"/>
      <c r="Y91" s="235"/>
      <c r="Z91" s="238"/>
      <c r="AA91" s="241"/>
      <c r="AB91" s="232"/>
      <c r="AC91" s="233"/>
      <c r="AD91" s="239"/>
      <c r="AE91" s="235"/>
      <c r="AF91" s="233"/>
      <c r="AG91" s="241"/>
      <c r="AH91" s="232"/>
      <c r="AI91" s="233"/>
      <c r="AJ91" s="239"/>
      <c r="AK91" s="235"/>
      <c r="AL91" s="233"/>
      <c r="AM91" s="239"/>
      <c r="AN91" s="241"/>
      <c r="AO91" s="241"/>
      <c r="AP91" s="241"/>
      <c r="AQ91" s="232"/>
      <c r="AR91" s="233">
        <v>61467</v>
      </c>
      <c r="AS91" s="239"/>
      <c r="AT91" s="235"/>
      <c r="AU91" s="241">
        <v>0</v>
      </c>
      <c r="AV91" s="241"/>
      <c r="AW91" s="237"/>
      <c r="AX91" s="233">
        <f t="shared" si="4"/>
        <v>61467</v>
      </c>
      <c r="AY91" s="239"/>
    </row>
    <row r="92" spans="1:51" ht="15" customHeight="1">
      <c r="A92" s="66"/>
      <c r="F92" t="s">
        <v>80</v>
      </c>
      <c r="G92" s="12"/>
      <c r="H92" s="12"/>
      <c r="I92" s="12"/>
      <c r="J92" s="12"/>
      <c r="K92" s="12"/>
      <c r="L92" s="12"/>
      <c r="M92" s="12"/>
      <c r="N92" s="13"/>
      <c r="O92" s="232"/>
      <c r="P92" s="233"/>
      <c r="Q92" s="239"/>
      <c r="R92" s="235"/>
      <c r="S92" s="233"/>
      <c r="T92" s="236"/>
      <c r="U92" s="241"/>
      <c r="V92" s="232"/>
      <c r="W92" s="233"/>
      <c r="X92" s="239"/>
      <c r="Y92" s="235"/>
      <c r="Z92" s="238"/>
      <c r="AA92" s="241"/>
      <c r="AB92" s="232"/>
      <c r="AC92" s="233"/>
      <c r="AD92" s="239"/>
      <c r="AE92" s="235"/>
      <c r="AF92" s="233"/>
      <c r="AG92" s="241"/>
      <c r="AH92" s="232"/>
      <c r="AI92" s="233"/>
      <c r="AJ92" s="239"/>
      <c r="AK92" s="235"/>
      <c r="AL92" s="233"/>
      <c r="AM92" s="239"/>
      <c r="AN92" s="241"/>
      <c r="AO92" s="241"/>
      <c r="AP92" s="241"/>
      <c r="AQ92" s="232"/>
      <c r="AR92" s="233">
        <v>0</v>
      </c>
      <c r="AS92" s="239"/>
      <c r="AT92" s="235"/>
      <c r="AU92" s="241">
        <v>0</v>
      </c>
      <c r="AV92" s="241"/>
      <c r="AW92" s="237"/>
      <c r="AX92" s="233">
        <f t="shared" si="4"/>
        <v>0</v>
      </c>
      <c r="AY92" s="239"/>
    </row>
    <row r="93" spans="1:51" ht="15" customHeight="1">
      <c r="A93" s="66"/>
      <c r="F93" t="s">
        <v>129</v>
      </c>
      <c r="G93" s="12"/>
      <c r="H93" s="12"/>
      <c r="I93" s="12"/>
      <c r="J93" s="12"/>
      <c r="K93" s="12"/>
      <c r="L93" s="12"/>
      <c r="M93" s="12"/>
      <c r="N93" s="13"/>
      <c r="O93" s="232"/>
      <c r="P93" s="233"/>
      <c r="Q93" s="239"/>
      <c r="R93" s="235"/>
      <c r="S93" s="233"/>
      <c r="T93" s="236"/>
      <c r="U93" s="241"/>
      <c r="V93" s="232"/>
      <c r="W93" s="233"/>
      <c r="X93" s="239"/>
      <c r="Y93" s="235"/>
      <c r="Z93" s="238"/>
      <c r="AA93" s="241"/>
      <c r="AB93" s="232"/>
      <c r="AC93" s="233"/>
      <c r="AD93" s="239"/>
      <c r="AE93" s="235"/>
      <c r="AF93" s="233"/>
      <c r="AG93" s="241"/>
      <c r="AH93" s="232"/>
      <c r="AI93" s="233"/>
      <c r="AJ93" s="239"/>
      <c r="AK93" s="235"/>
      <c r="AL93" s="233"/>
      <c r="AM93" s="239"/>
      <c r="AN93" s="241"/>
      <c r="AO93" s="241"/>
      <c r="AP93" s="241"/>
      <c r="AQ93" s="232"/>
      <c r="AR93" s="233">
        <v>426000</v>
      </c>
      <c r="AS93" s="239"/>
      <c r="AT93" s="235"/>
      <c r="AU93" s="241">
        <v>0</v>
      </c>
      <c r="AV93" s="241"/>
      <c r="AW93" s="237"/>
      <c r="AX93" s="233">
        <f t="shared" si="4"/>
        <v>426000</v>
      </c>
      <c r="AY93" s="239"/>
    </row>
    <row r="94" spans="1:51" ht="15" customHeight="1">
      <c r="A94" s="66"/>
      <c r="F94" t="s">
        <v>193</v>
      </c>
      <c r="G94" s="12"/>
      <c r="H94" s="12"/>
      <c r="I94" s="12"/>
      <c r="J94" s="12"/>
      <c r="K94" s="12"/>
      <c r="L94" s="12"/>
      <c r="M94" s="12"/>
      <c r="N94" s="13"/>
      <c r="O94" s="232"/>
      <c r="P94" s="233"/>
      <c r="Q94" s="239"/>
      <c r="R94" s="235"/>
      <c r="S94" s="233"/>
      <c r="T94" s="236"/>
      <c r="U94" s="241"/>
      <c r="V94" s="232"/>
      <c r="W94" s="233"/>
      <c r="X94" s="239"/>
      <c r="Y94" s="235"/>
      <c r="Z94" s="238"/>
      <c r="AA94" s="241"/>
      <c r="AB94" s="232"/>
      <c r="AC94" s="233"/>
      <c r="AD94" s="239"/>
      <c r="AE94" s="235"/>
      <c r="AF94" s="233"/>
      <c r="AG94" s="241"/>
      <c r="AH94" s="232"/>
      <c r="AI94" s="233"/>
      <c r="AJ94" s="239"/>
      <c r="AK94" s="235"/>
      <c r="AL94" s="233"/>
      <c r="AM94" s="239"/>
      <c r="AN94" s="241"/>
      <c r="AO94" s="241"/>
      <c r="AP94" s="241"/>
      <c r="AQ94" s="232"/>
      <c r="AR94" s="233">
        <v>550000</v>
      </c>
      <c r="AS94" s="239"/>
      <c r="AT94" s="235"/>
      <c r="AU94" s="241">
        <v>0</v>
      </c>
      <c r="AV94" s="241"/>
      <c r="AW94" s="237"/>
      <c r="AX94" s="233">
        <f t="shared" si="4"/>
        <v>550000</v>
      </c>
      <c r="AY94" s="239"/>
    </row>
    <row r="95" spans="1:51" ht="15" customHeight="1">
      <c r="A95" s="66"/>
      <c r="F95" t="s">
        <v>415</v>
      </c>
      <c r="G95" s="12"/>
      <c r="H95" s="12"/>
      <c r="I95" s="12"/>
      <c r="J95" s="12"/>
      <c r="K95" s="12"/>
      <c r="L95" s="12"/>
      <c r="M95" s="12"/>
      <c r="N95" s="13"/>
      <c r="O95" s="232"/>
      <c r="P95" s="233"/>
      <c r="Q95" s="239"/>
      <c r="R95" s="235"/>
      <c r="S95" s="233"/>
      <c r="T95" s="236"/>
      <c r="U95" s="241"/>
      <c r="V95" s="232"/>
      <c r="W95" s="233"/>
      <c r="X95" s="239"/>
      <c r="Y95" s="235"/>
      <c r="Z95" s="238"/>
      <c r="AA95" s="241"/>
      <c r="AB95" s="232"/>
      <c r="AC95" s="233"/>
      <c r="AD95" s="239"/>
      <c r="AE95" s="235"/>
      <c r="AF95" s="233"/>
      <c r="AG95" s="241"/>
      <c r="AH95" s="232"/>
      <c r="AI95" s="233"/>
      <c r="AJ95" s="239"/>
      <c r="AK95" s="235"/>
      <c r="AL95" s="233"/>
      <c r="AM95" s="239"/>
      <c r="AN95" s="241"/>
      <c r="AO95" s="241"/>
      <c r="AP95" s="241"/>
      <c r="AQ95" s="232"/>
      <c r="AR95" s="233">
        <v>0</v>
      </c>
      <c r="AS95" s="239"/>
      <c r="AT95" s="235"/>
      <c r="AU95" s="241">
        <v>0</v>
      </c>
      <c r="AV95" s="241"/>
      <c r="AW95" s="237"/>
      <c r="AX95" s="233">
        <f t="shared" si="4"/>
        <v>0</v>
      </c>
      <c r="AY95" s="239"/>
    </row>
    <row r="96" spans="1:51" ht="15" customHeight="1">
      <c r="A96" s="66"/>
      <c r="D96" t="s">
        <v>55</v>
      </c>
      <c r="F96" s="12"/>
      <c r="G96" s="12"/>
      <c r="H96" s="12"/>
      <c r="I96" s="12"/>
      <c r="J96" s="12"/>
      <c r="K96" s="12"/>
      <c r="L96" s="12"/>
      <c r="M96" s="12"/>
      <c r="N96" s="13"/>
      <c r="O96" s="242"/>
      <c r="P96" s="243">
        <f>SUM(P48:P95)</f>
        <v>234401577</v>
      </c>
      <c r="Q96" s="278"/>
      <c r="R96" s="244"/>
      <c r="S96" s="243">
        <f>SUM(S48:S95)</f>
        <v>19933174</v>
      </c>
      <c r="T96" s="245"/>
      <c r="U96" s="246"/>
      <c r="V96" s="242"/>
      <c r="W96" s="243">
        <f>SUM(W47:W95)</f>
        <v>0</v>
      </c>
      <c r="X96" s="278"/>
      <c r="Y96" s="244"/>
      <c r="Z96" s="243">
        <f>SUM(Z47:Z95)</f>
        <v>0</v>
      </c>
      <c r="AA96" s="246"/>
      <c r="AB96" s="242"/>
      <c r="AC96" s="243">
        <f>SUM(AC47:AC95)</f>
        <v>0</v>
      </c>
      <c r="AD96" s="278"/>
      <c r="AE96" s="244"/>
      <c r="AF96" s="243">
        <f>SUM(AF48:AF95)</f>
        <v>4030000</v>
      </c>
      <c r="AG96" s="246"/>
      <c r="AH96" s="242"/>
      <c r="AI96" s="243">
        <f>SUM(AI48:AI95)</f>
        <v>0</v>
      </c>
      <c r="AJ96" s="278"/>
      <c r="AK96" s="244"/>
      <c r="AL96" s="243">
        <f>SUM(AL48:AL95)</f>
        <v>258364751</v>
      </c>
      <c r="AM96" s="278"/>
      <c r="AN96" s="246"/>
      <c r="AO96" s="246">
        <f>SUM(AO48:AO95)</f>
        <v>28048208</v>
      </c>
      <c r="AP96" s="246"/>
      <c r="AQ96" s="242"/>
      <c r="AR96" s="243">
        <f>SUM(AR77:AR95)</f>
        <v>15248641</v>
      </c>
      <c r="AS96" s="278"/>
      <c r="AT96" s="244"/>
      <c r="AU96" s="243">
        <f>AU47+AU76</f>
        <v>0</v>
      </c>
      <c r="AV96" s="246"/>
      <c r="AW96" s="247"/>
      <c r="AX96" s="243">
        <f>AL96+AO96+AR96-AU96</f>
        <v>301661600</v>
      </c>
      <c r="AY96" s="278"/>
    </row>
    <row r="97" spans="1:51" ht="15" customHeight="1">
      <c r="A97" s="66"/>
      <c r="D97" s="327" t="s">
        <v>408</v>
      </c>
      <c r="E97" s="327"/>
      <c r="F97" s="327"/>
      <c r="G97" s="327"/>
      <c r="H97" s="327"/>
      <c r="I97" s="327"/>
      <c r="J97" s="327"/>
      <c r="K97" s="327"/>
      <c r="L97" s="327"/>
      <c r="M97" s="327"/>
      <c r="N97" s="334"/>
      <c r="O97" s="252"/>
      <c r="P97" s="253">
        <f>P45-P96</f>
        <v>-174873</v>
      </c>
      <c r="Q97" s="254"/>
      <c r="R97" s="255"/>
      <c r="S97" s="253">
        <f>S45-S96</f>
        <v>2709522</v>
      </c>
      <c r="T97" s="245"/>
      <c r="U97" s="256"/>
      <c r="V97" s="252"/>
      <c r="W97" s="253">
        <f>W45-W96</f>
        <v>0</v>
      </c>
      <c r="X97" s="254"/>
      <c r="Y97" s="255"/>
      <c r="Z97" s="253">
        <f>Z45-Z96</f>
        <v>0</v>
      </c>
      <c r="AA97" s="256"/>
      <c r="AB97" s="252"/>
      <c r="AC97" s="253">
        <f>AC45-AC96</f>
        <v>0</v>
      </c>
      <c r="AD97" s="254"/>
      <c r="AE97" s="255"/>
      <c r="AF97" s="253">
        <f>AF45-AF96</f>
        <v>72625</v>
      </c>
      <c r="AG97" s="256"/>
      <c r="AH97" s="252"/>
      <c r="AI97" s="253">
        <f>AI45-AI96</f>
        <v>500004</v>
      </c>
      <c r="AJ97" s="254"/>
      <c r="AK97" s="255"/>
      <c r="AL97" s="253">
        <f>AL45-AL96</f>
        <v>3107278</v>
      </c>
      <c r="AM97" s="254"/>
      <c r="AN97" s="256"/>
      <c r="AO97" s="253">
        <f>AO45-AO96</f>
        <v>-741686</v>
      </c>
      <c r="AP97" s="256"/>
      <c r="AQ97" s="252"/>
      <c r="AR97" s="253">
        <f>AR45-AR96</f>
        <v>-5696783</v>
      </c>
      <c r="AS97" s="254"/>
      <c r="AT97" s="255"/>
      <c r="AU97" s="253">
        <f>AU45-AU96</f>
        <v>0</v>
      </c>
      <c r="AV97" s="256"/>
      <c r="AW97" s="257"/>
      <c r="AX97" s="253">
        <f>AX45-AX96</f>
        <v>-3331191</v>
      </c>
      <c r="AY97" s="254"/>
    </row>
    <row r="98" spans="1:51" ht="15" customHeight="1">
      <c r="A98" s="66"/>
      <c r="D98" t="s">
        <v>199</v>
      </c>
      <c r="E98" s="78"/>
      <c r="F98" s="78"/>
      <c r="G98" s="78"/>
      <c r="H98" s="78"/>
      <c r="I98" s="78"/>
      <c r="J98" s="78"/>
      <c r="K98" s="78"/>
      <c r="L98" s="78"/>
      <c r="M98" s="78"/>
      <c r="N98" s="279"/>
      <c r="O98" s="232"/>
      <c r="P98" s="241">
        <v>0</v>
      </c>
      <c r="Q98" s="239"/>
      <c r="R98" s="235"/>
      <c r="S98" s="241">
        <v>0</v>
      </c>
      <c r="T98" s="236"/>
      <c r="U98" s="241"/>
      <c r="V98" s="232"/>
      <c r="W98" s="233"/>
      <c r="X98" s="239"/>
      <c r="Y98" s="235"/>
      <c r="Z98" s="233"/>
      <c r="AA98" s="241"/>
      <c r="AB98" s="232"/>
      <c r="AC98" s="233"/>
      <c r="AD98" s="239"/>
      <c r="AE98" s="235"/>
      <c r="AF98" s="241">
        <v>0</v>
      </c>
      <c r="AG98" s="241"/>
      <c r="AH98" s="232"/>
      <c r="AI98" s="241">
        <v>0</v>
      </c>
      <c r="AJ98" s="239"/>
      <c r="AK98" s="235"/>
      <c r="AL98" s="241">
        <v>0</v>
      </c>
      <c r="AM98" s="239"/>
      <c r="AN98" s="241"/>
      <c r="AO98" s="241">
        <v>0</v>
      </c>
      <c r="AP98" s="241"/>
      <c r="AQ98" s="232"/>
      <c r="AR98" s="241">
        <v>0</v>
      </c>
      <c r="AS98" s="239"/>
      <c r="AT98" s="235"/>
      <c r="AU98" s="241">
        <v>0</v>
      </c>
      <c r="AV98" s="241"/>
      <c r="AW98" s="237"/>
      <c r="AX98" s="241">
        <f>AL98+AO98+AR98-AU98</f>
        <v>0</v>
      </c>
      <c r="AY98" s="239"/>
    </row>
    <row r="99" spans="1:51" ht="15" customHeight="1">
      <c r="A99" s="66"/>
      <c r="D99" t="s">
        <v>200</v>
      </c>
      <c r="E99" s="78"/>
      <c r="F99" s="78"/>
      <c r="G99" s="78"/>
      <c r="H99" s="78"/>
      <c r="I99" s="78"/>
      <c r="J99" s="78"/>
      <c r="K99" s="78"/>
      <c r="L99" s="78"/>
      <c r="M99" s="78"/>
      <c r="N99" s="279"/>
      <c r="O99" s="232"/>
      <c r="P99" s="241">
        <v>0</v>
      </c>
      <c r="Q99" s="239"/>
      <c r="R99" s="235"/>
      <c r="S99" s="241">
        <v>0</v>
      </c>
      <c r="T99" s="236"/>
      <c r="U99" s="241"/>
      <c r="V99" s="232"/>
      <c r="W99" s="233"/>
      <c r="X99" s="239"/>
      <c r="Y99" s="235"/>
      <c r="Z99" s="233"/>
      <c r="AA99" s="241"/>
      <c r="AB99" s="232"/>
      <c r="AC99" s="233"/>
      <c r="AD99" s="239"/>
      <c r="AE99" s="235"/>
      <c r="AF99" s="241">
        <v>0</v>
      </c>
      <c r="AG99" s="241"/>
      <c r="AH99" s="232"/>
      <c r="AI99" s="241">
        <v>0</v>
      </c>
      <c r="AJ99" s="239"/>
      <c r="AK99" s="235"/>
      <c r="AL99" s="241">
        <v>0</v>
      </c>
      <c r="AM99" s="239"/>
      <c r="AN99" s="241"/>
      <c r="AO99" s="241">
        <v>0</v>
      </c>
      <c r="AP99" s="241"/>
      <c r="AQ99" s="232"/>
      <c r="AR99" s="241">
        <v>0</v>
      </c>
      <c r="AS99" s="239"/>
      <c r="AT99" s="235"/>
      <c r="AU99" s="241">
        <v>0</v>
      </c>
      <c r="AV99" s="241"/>
      <c r="AW99" s="237"/>
      <c r="AX99" s="241">
        <f>AL99+AO99+AR99-AU99</f>
        <v>0</v>
      </c>
      <c r="AY99" s="239"/>
    </row>
    <row r="100" spans="1:51" ht="15" customHeight="1">
      <c r="A100" s="66"/>
      <c r="D100" t="s">
        <v>201</v>
      </c>
      <c r="E100" s="78"/>
      <c r="F100" s="78"/>
      <c r="G100" s="78"/>
      <c r="H100" s="78"/>
      <c r="I100" s="78"/>
      <c r="J100" s="78"/>
      <c r="K100" s="78"/>
      <c r="L100" s="78"/>
      <c r="M100" s="78"/>
      <c r="N100" s="279"/>
      <c r="O100" s="232"/>
      <c r="P100" s="233">
        <f>SUM(P98:P99)</f>
        <v>0</v>
      </c>
      <c r="Q100" s="239"/>
      <c r="R100" s="235"/>
      <c r="S100" s="233">
        <f>SUM(S98:S99)</f>
        <v>0</v>
      </c>
      <c r="T100" s="236"/>
      <c r="U100" s="241"/>
      <c r="V100" s="232"/>
      <c r="W100" s="233"/>
      <c r="X100" s="239"/>
      <c r="Y100" s="235"/>
      <c r="Z100" s="233"/>
      <c r="AA100" s="241"/>
      <c r="AB100" s="232"/>
      <c r="AC100" s="233"/>
      <c r="AD100" s="239"/>
      <c r="AE100" s="235"/>
      <c r="AF100" s="233">
        <f>SUM(AF98:AF99)</f>
        <v>0</v>
      </c>
      <c r="AG100" s="241"/>
      <c r="AH100" s="232"/>
      <c r="AI100" s="233">
        <f>SUM(AI98:AI99)</f>
        <v>0</v>
      </c>
      <c r="AJ100" s="239"/>
      <c r="AK100" s="235"/>
      <c r="AL100" s="233">
        <f>P100+S100+AF100+AI100</f>
        <v>0</v>
      </c>
      <c r="AM100" s="239"/>
      <c r="AN100" s="241"/>
      <c r="AO100" s="241">
        <f>SUM(AO98:AO99)</f>
        <v>0</v>
      </c>
      <c r="AP100" s="241"/>
      <c r="AQ100" s="232"/>
      <c r="AR100" s="233">
        <f>SUM(AR98:AR99)</f>
        <v>0</v>
      </c>
      <c r="AS100" s="239"/>
      <c r="AT100" s="235"/>
      <c r="AU100" s="233">
        <f>SUM(AU98:AU99)</f>
        <v>0</v>
      </c>
      <c r="AV100" s="241"/>
      <c r="AW100" s="237"/>
      <c r="AX100" s="233">
        <f>AL100+AO100+AR100-AU100</f>
        <v>0</v>
      </c>
      <c r="AY100" s="239"/>
    </row>
    <row r="101" spans="1:51" ht="15" customHeight="1">
      <c r="A101" s="66"/>
      <c r="C101" t="s">
        <v>356</v>
      </c>
      <c r="E101" s="78"/>
      <c r="F101" s="78"/>
      <c r="G101" s="78"/>
      <c r="H101" s="78"/>
      <c r="I101" s="78"/>
      <c r="J101" s="78"/>
      <c r="K101" s="78"/>
      <c r="L101" s="78"/>
      <c r="M101" s="78"/>
      <c r="N101" s="279"/>
      <c r="O101" s="232"/>
      <c r="P101" s="233">
        <f>P97+P100</f>
        <v>-174873</v>
      </c>
      <c r="Q101" s="239"/>
      <c r="R101" s="235"/>
      <c r="S101" s="233">
        <f>S97+S100</f>
        <v>2709522</v>
      </c>
      <c r="T101" s="236"/>
      <c r="U101" s="241"/>
      <c r="V101" s="232"/>
      <c r="W101" s="233"/>
      <c r="X101" s="239"/>
      <c r="Y101" s="235"/>
      <c r="Z101" s="233"/>
      <c r="AA101" s="241"/>
      <c r="AB101" s="232"/>
      <c r="AC101" s="233"/>
      <c r="AD101" s="239"/>
      <c r="AE101" s="235"/>
      <c r="AF101" s="233">
        <f>AF97+AF100</f>
        <v>72625</v>
      </c>
      <c r="AG101" s="241"/>
      <c r="AH101" s="232"/>
      <c r="AI101" s="233">
        <f>AI97+AI100</f>
        <v>500004</v>
      </c>
      <c r="AJ101" s="239"/>
      <c r="AK101" s="235"/>
      <c r="AL101" s="233">
        <f>P101+S101+AF101+AI101</f>
        <v>3107278</v>
      </c>
      <c r="AM101" s="239"/>
      <c r="AN101" s="241"/>
      <c r="AO101" s="233">
        <f>AO97+AO100</f>
        <v>-741686</v>
      </c>
      <c r="AP101" s="241"/>
      <c r="AQ101" s="232"/>
      <c r="AR101" s="233">
        <f>AR97+AR100</f>
        <v>-5696783</v>
      </c>
      <c r="AS101" s="239"/>
      <c r="AT101" s="235"/>
      <c r="AU101" s="233">
        <f>AU97+AU100</f>
        <v>0</v>
      </c>
      <c r="AV101" s="241"/>
      <c r="AW101" s="237"/>
      <c r="AX101" s="233">
        <f>AL101+AO101+AR101-AU101</f>
        <v>-3331191</v>
      </c>
      <c r="AY101" s="239"/>
    </row>
    <row r="102" spans="1:51" ht="15" customHeight="1">
      <c r="A102" s="64"/>
      <c r="B102" s="16">
        <v>2</v>
      </c>
      <c r="C102" t="s">
        <v>57</v>
      </c>
      <c r="E102" s="16"/>
      <c r="F102" s="16"/>
      <c r="G102" s="16"/>
      <c r="H102" s="16"/>
      <c r="I102" s="16"/>
      <c r="K102" s="16"/>
      <c r="L102" s="16"/>
      <c r="M102" s="16"/>
      <c r="N102" s="65"/>
      <c r="O102" s="226"/>
      <c r="P102" s="227"/>
      <c r="Q102" s="228"/>
      <c r="R102" s="229"/>
      <c r="S102" s="227"/>
      <c r="T102" s="230"/>
      <c r="U102" s="229"/>
      <c r="V102" s="226"/>
      <c r="W102" s="227"/>
      <c r="X102" s="228"/>
      <c r="Y102" s="229"/>
      <c r="Z102" s="227"/>
      <c r="AA102" s="229"/>
      <c r="AB102" s="226"/>
      <c r="AC102" s="227"/>
      <c r="AD102" s="228"/>
      <c r="AE102" s="229"/>
      <c r="AF102" s="227"/>
      <c r="AG102" s="229"/>
      <c r="AH102" s="226"/>
      <c r="AI102" s="227"/>
      <c r="AJ102" s="228"/>
      <c r="AK102" s="229"/>
      <c r="AL102" s="227"/>
      <c r="AM102" s="228"/>
      <c r="AN102" s="229"/>
      <c r="AO102" s="229"/>
      <c r="AP102" s="229"/>
      <c r="AQ102" s="226"/>
      <c r="AR102" s="227"/>
      <c r="AS102" s="228"/>
      <c r="AT102" s="229"/>
      <c r="AU102" s="227"/>
      <c r="AV102" s="229"/>
      <c r="AW102" s="225"/>
      <c r="AX102" s="222"/>
      <c r="AY102" s="231"/>
    </row>
    <row r="103" spans="1:51" ht="15" customHeight="1">
      <c r="A103" s="66"/>
      <c r="B103" s="16"/>
      <c r="C103" s="67" t="s">
        <v>319</v>
      </c>
      <c r="D103" s="89" t="s">
        <v>59</v>
      </c>
      <c r="N103" s="11"/>
      <c r="O103" s="232"/>
      <c r="P103" s="241"/>
      <c r="Q103" s="234"/>
      <c r="R103" s="235"/>
      <c r="S103" s="241"/>
      <c r="T103" s="240"/>
      <c r="U103" s="235"/>
      <c r="V103" s="232"/>
      <c r="W103" s="238"/>
      <c r="X103" s="234"/>
      <c r="Y103" s="235"/>
      <c r="Z103" s="238"/>
      <c r="AA103" s="235"/>
      <c r="AB103" s="232"/>
      <c r="AC103" s="238"/>
      <c r="AD103" s="234"/>
      <c r="AE103" s="235"/>
      <c r="AF103" s="241"/>
      <c r="AG103" s="235"/>
      <c r="AH103" s="232"/>
      <c r="AI103" s="241"/>
      <c r="AJ103" s="234"/>
      <c r="AK103" s="235"/>
      <c r="AL103" s="241"/>
      <c r="AM103" s="234"/>
      <c r="AN103" s="235"/>
      <c r="AO103" s="241"/>
      <c r="AP103" s="235"/>
      <c r="AQ103" s="232"/>
      <c r="AR103" s="241"/>
      <c r="AS103" s="234"/>
      <c r="AT103" s="235"/>
      <c r="AU103" s="241"/>
      <c r="AV103" s="235"/>
      <c r="AW103" s="237"/>
      <c r="AX103" s="238"/>
      <c r="AY103" s="234"/>
    </row>
    <row r="104" spans="1:51" ht="15" customHeight="1">
      <c r="A104" s="66"/>
      <c r="B104" s="16"/>
      <c r="C104" s="67"/>
      <c r="D104" s="72" t="s">
        <v>394</v>
      </c>
      <c r="N104" s="11"/>
      <c r="O104" s="232"/>
      <c r="P104" s="241">
        <v>0</v>
      </c>
      <c r="Q104" s="234"/>
      <c r="R104" s="235"/>
      <c r="S104" s="241">
        <v>0</v>
      </c>
      <c r="T104" s="240"/>
      <c r="U104" s="235"/>
      <c r="V104" s="232"/>
      <c r="W104" s="238"/>
      <c r="X104" s="234"/>
      <c r="Y104" s="235"/>
      <c r="Z104" s="238"/>
      <c r="AA104" s="235"/>
      <c r="AB104" s="232"/>
      <c r="AC104" s="238"/>
      <c r="AD104" s="234"/>
      <c r="AE104" s="235"/>
      <c r="AF104" s="241">
        <v>0</v>
      </c>
      <c r="AG104" s="235"/>
      <c r="AH104" s="232"/>
      <c r="AI104" s="241">
        <v>0</v>
      </c>
      <c r="AJ104" s="234"/>
      <c r="AK104" s="235"/>
      <c r="AL104" s="241">
        <v>0</v>
      </c>
      <c r="AM104" s="234"/>
      <c r="AN104" s="235"/>
      <c r="AO104" s="241">
        <v>0</v>
      </c>
      <c r="AP104" s="235"/>
      <c r="AQ104" s="232"/>
      <c r="AR104" s="241">
        <v>0</v>
      </c>
      <c r="AS104" s="234"/>
      <c r="AT104" s="235"/>
      <c r="AU104" s="241">
        <v>0</v>
      </c>
      <c r="AV104" s="235"/>
      <c r="AW104" s="237"/>
      <c r="AX104" s="238">
        <f>AL104+AO104+AR104-AU104</f>
        <v>0</v>
      </c>
      <c r="AY104" s="234"/>
    </row>
    <row r="105" spans="1:51" ht="15" customHeight="1">
      <c r="A105" s="66"/>
      <c r="D105" t="s">
        <v>60</v>
      </c>
      <c r="E105" s="89"/>
      <c r="F105" s="68"/>
      <c r="G105" s="68"/>
      <c r="H105" s="68"/>
      <c r="J105" s="68"/>
      <c r="K105" s="68"/>
      <c r="L105" s="68"/>
      <c r="N105" s="11"/>
      <c r="O105" s="242"/>
      <c r="P105" s="243">
        <v>0</v>
      </c>
      <c r="Q105" s="258"/>
      <c r="R105" s="244"/>
      <c r="S105" s="243">
        <v>0</v>
      </c>
      <c r="T105" s="245"/>
      <c r="U105" s="244"/>
      <c r="V105" s="242"/>
      <c r="W105" s="243" t="e">
        <f>SUM(#REF!)</f>
        <v>#REF!</v>
      </c>
      <c r="X105" s="258"/>
      <c r="Y105" s="244"/>
      <c r="Z105" s="243" t="e">
        <f>SUM(#REF!)</f>
        <v>#REF!</v>
      </c>
      <c r="AA105" s="244"/>
      <c r="AB105" s="242"/>
      <c r="AC105" s="243" t="e">
        <f>SUM(#REF!)</f>
        <v>#REF!</v>
      </c>
      <c r="AD105" s="258"/>
      <c r="AE105" s="244"/>
      <c r="AF105" s="243">
        <v>0</v>
      </c>
      <c r="AG105" s="244"/>
      <c r="AH105" s="242"/>
      <c r="AI105" s="243">
        <v>0</v>
      </c>
      <c r="AJ105" s="258"/>
      <c r="AK105" s="244"/>
      <c r="AL105" s="243">
        <f>P105+S105+AF105+AI105</f>
        <v>0</v>
      </c>
      <c r="AM105" s="258"/>
      <c r="AN105" s="244"/>
      <c r="AO105" s="244">
        <f>SUM(AO104)</f>
        <v>0</v>
      </c>
      <c r="AP105" s="244"/>
      <c r="AQ105" s="242"/>
      <c r="AR105" s="243">
        <v>0</v>
      </c>
      <c r="AS105" s="258"/>
      <c r="AT105" s="244"/>
      <c r="AU105" s="243">
        <v>0</v>
      </c>
      <c r="AV105" s="244"/>
      <c r="AW105" s="247"/>
      <c r="AX105" s="243">
        <f>AL105+AO105+AR105-AU105</f>
        <v>0</v>
      </c>
      <c r="AY105" s="258"/>
    </row>
    <row r="106" spans="1:51" ht="15" customHeight="1">
      <c r="A106" s="66"/>
      <c r="B106" s="16"/>
      <c r="C106" s="67" t="s">
        <v>308</v>
      </c>
      <c r="D106" s="89" t="s">
        <v>62</v>
      </c>
      <c r="N106" s="11"/>
      <c r="O106" s="232"/>
      <c r="P106" s="238"/>
      <c r="Q106" s="234"/>
      <c r="R106" s="235"/>
      <c r="S106" s="238"/>
      <c r="T106" s="240"/>
      <c r="U106" s="235"/>
      <c r="V106" s="232"/>
      <c r="W106" s="238"/>
      <c r="X106" s="234"/>
      <c r="Y106" s="235"/>
      <c r="Z106" s="238"/>
      <c r="AA106" s="235"/>
      <c r="AB106" s="232"/>
      <c r="AC106" s="238"/>
      <c r="AD106" s="234"/>
      <c r="AE106" s="235"/>
      <c r="AF106" s="238"/>
      <c r="AG106" s="235"/>
      <c r="AH106" s="232"/>
      <c r="AI106" s="238"/>
      <c r="AJ106" s="234"/>
      <c r="AK106" s="235"/>
      <c r="AL106" s="280"/>
      <c r="AM106" s="234"/>
      <c r="AN106" s="235"/>
      <c r="AO106" s="235"/>
      <c r="AP106" s="235"/>
      <c r="AQ106" s="232"/>
      <c r="AR106" s="238"/>
      <c r="AS106" s="234"/>
      <c r="AT106" s="235"/>
      <c r="AU106" s="238"/>
      <c r="AV106" s="235"/>
      <c r="AW106" s="237"/>
      <c r="AX106" s="238"/>
      <c r="AY106" s="281"/>
    </row>
    <row r="107" spans="1:51" ht="15" customHeight="1">
      <c r="A107" s="66"/>
      <c r="B107" s="16"/>
      <c r="C107" s="67"/>
      <c r="D107" s="72" t="s">
        <v>321</v>
      </c>
      <c r="N107" s="11"/>
      <c r="O107" s="232"/>
      <c r="P107" s="238">
        <v>0</v>
      </c>
      <c r="Q107" s="234"/>
      <c r="R107" s="235"/>
      <c r="S107" s="238">
        <v>0</v>
      </c>
      <c r="T107" s="240"/>
      <c r="U107" s="235"/>
      <c r="V107" s="232"/>
      <c r="W107" s="238"/>
      <c r="X107" s="234"/>
      <c r="Y107" s="235"/>
      <c r="Z107" s="238"/>
      <c r="AA107" s="235"/>
      <c r="AB107" s="232"/>
      <c r="AC107" s="238"/>
      <c r="AD107" s="234"/>
      <c r="AE107" s="235"/>
      <c r="AF107" s="238">
        <v>0</v>
      </c>
      <c r="AG107" s="235"/>
      <c r="AH107" s="232"/>
      <c r="AI107" s="238">
        <v>0</v>
      </c>
      <c r="AJ107" s="234"/>
      <c r="AK107" s="235"/>
      <c r="AL107" s="253">
        <f>P107+S107+AF107+AI107</f>
        <v>0</v>
      </c>
      <c r="AM107" s="234"/>
      <c r="AN107" s="235"/>
      <c r="AO107" s="235">
        <v>0</v>
      </c>
      <c r="AP107" s="235"/>
      <c r="AQ107" s="232"/>
      <c r="AR107" s="238">
        <v>0</v>
      </c>
      <c r="AS107" s="234"/>
      <c r="AT107" s="235"/>
      <c r="AU107" s="238">
        <v>0</v>
      </c>
      <c r="AV107" s="235"/>
      <c r="AW107" s="237"/>
      <c r="AX107" s="238">
        <f>AL107+AO107+AR107-AU107</f>
        <v>0</v>
      </c>
      <c r="AY107" s="282"/>
    </row>
    <row r="108" spans="1:51" ht="15" customHeight="1">
      <c r="A108" s="66"/>
      <c r="D108" t="s">
        <v>63</v>
      </c>
      <c r="E108" s="89"/>
      <c r="F108" s="68"/>
      <c r="G108" s="68"/>
      <c r="H108" s="68"/>
      <c r="J108" s="68"/>
      <c r="K108" s="68"/>
      <c r="L108" s="68"/>
      <c r="N108" s="11"/>
      <c r="O108" s="242"/>
      <c r="P108" s="243">
        <f>SUM(P107)</f>
        <v>0</v>
      </c>
      <c r="Q108" s="258"/>
      <c r="R108" s="244"/>
      <c r="S108" s="243">
        <f>SUM(S107)</f>
        <v>0</v>
      </c>
      <c r="T108" s="245"/>
      <c r="U108" s="244"/>
      <c r="V108" s="242"/>
      <c r="W108" s="243" t="e">
        <f>SUM(#REF!)</f>
        <v>#REF!</v>
      </c>
      <c r="X108" s="258"/>
      <c r="Y108" s="244"/>
      <c r="Z108" s="243" t="e">
        <f>SUM(#REF!)</f>
        <v>#REF!</v>
      </c>
      <c r="AA108" s="244"/>
      <c r="AB108" s="242"/>
      <c r="AC108" s="243" t="e">
        <f>SUM(#REF!)</f>
        <v>#REF!</v>
      </c>
      <c r="AD108" s="258"/>
      <c r="AE108" s="244"/>
      <c r="AF108" s="243">
        <f>SUM(AF107)</f>
        <v>0</v>
      </c>
      <c r="AG108" s="244"/>
      <c r="AH108" s="242"/>
      <c r="AI108" s="243">
        <f>SUM(AI107)</f>
        <v>0</v>
      </c>
      <c r="AJ108" s="258"/>
      <c r="AK108" s="244"/>
      <c r="AL108" s="243">
        <f>P108+S108+AF108+AI108</f>
        <v>0</v>
      </c>
      <c r="AM108" s="258"/>
      <c r="AN108" s="244"/>
      <c r="AO108" s="244">
        <f>SUM(AO107)</f>
        <v>0</v>
      </c>
      <c r="AP108" s="244"/>
      <c r="AQ108" s="242"/>
      <c r="AR108" s="243">
        <f>SUM(AR107)</f>
        <v>0</v>
      </c>
      <c r="AS108" s="258"/>
      <c r="AT108" s="244"/>
      <c r="AU108" s="243">
        <f>SUM(AU107)</f>
        <v>0</v>
      </c>
      <c r="AV108" s="244"/>
      <c r="AW108" s="247"/>
      <c r="AX108" s="243">
        <f>AL108+AO108+AR108-AU108</f>
        <v>0</v>
      </c>
      <c r="AY108" s="258"/>
    </row>
    <row r="109" spans="1:51" ht="15" customHeight="1">
      <c r="A109" s="66"/>
      <c r="D109" s="89" t="s">
        <v>64</v>
      </c>
      <c r="F109" s="68"/>
      <c r="G109" s="68"/>
      <c r="H109" s="68"/>
      <c r="J109" s="68"/>
      <c r="K109" s="68"/>
      <c r="L109" s="68"/>
      <c r="N109" s="11"/>
      <c r="O109" s="242"/>
      <c r="P109" s="243">
        <f>P105-P108</f>
        <v>0</v>
      </c>
      <c r="Q109" s="258"/>
      <c r="R109" s="244"/>
      <c r="S109" s="243">
        <f>S105-S108</f>
        <v>0</v>
      </c>
      <c r="T109" s="245"/>
      <c r="U109" s="244"/>
      <c r="V109" s="242"/>
      <c r="W109" s="243" t="e">
        <f>W105-W108</f>
        <v>#REF!</v>
      </c>
      <c r="X109" s="258"/>
      <c r="Y109" s="244"/>
      <c r="Z109" s="243" t="e">
        <f>Z105-Z108</f>
        <v>#REF!</v>
      </c>
      <c r="AA109" s="244"/>
      <c r="AB109" s="242"/>
      <c r="AC109" s="243" t="e">
        <f>AC105-AC108</f>
        <v>#REF!</v>
      </c>
      <c r="AD109" s="258"/>
      <c r="AE109" s="244"/>
      <c r="AF109" s="243">
        <f>AF105-AF108</f>
        <v>0</v>
      </c>
      <c r="AG109" s="244"/>
      <c r="AH109" s="242"/>
      <c r="AI109" s="243">
        <f>AI105-AI108</f>
        <v>0</v>
      </c>
      <c r="AJ109" s="258"/>
      <c r="AK109" s="244"/>
      <c r="AL109" s="243">
        <f t="shared" ref="AL109:AL115" si="5">P109+S109+AF109+AI109</f>
        <v>0</v>
      </c>
      <c r="AM109" s="258"/>
      <c r="AN109" s="244"/>
      <c r="AO109" s="259">
        <f>AO105-AO108</f>
        <v>0</v>
      </c>
      <c r="AP109" s="244"/>
      <c r="AQ109" s="242"/>
      <c r="AR109" s="243">
        <f>AR105-AR108</f>
        <v>0</v>
      </c>
      <c r="AS109" s="258"/>
      <c r="AT109" s="244"/>
      <c r="AU109" s="243">
        <f>AU105-AU108</f>
        <v>0</v>
      </c>
      <c r="AV109" s="244"/>
      <c r="AW109" s="247"/>
      <c r="AX109" s="243">
        <f>AL109+AO109+AR109-AU109</f>
        <v>0</v>
      </c>
      <c r="AY109" s="258"/>
    </row>
    <row r="110" spans="1:51" ht="15" customHeight="1">
      <c r="A110" s="66"/>
      <c r="D110" s="89" t="s">
        <v>172</v>
      </c>
      <c r="F110" s="68"/>
      <c r="G110" s="68"/>
      <c r="H110" s="68"/>
      <c r="J110" s="68"/>
      <c r="K110" s="68"/>
      <c r="L110" s="68"/>
      <c r="N110" s="11"/>
      <c r="O110" s="242"/>
      <c r="P110" s="243">
        <v>0</v>
      </c>
      <c r="Q110" s="258"/>
      <c r="R110" s="244"/>
      <c r="S110" s="243">
        <v>0</v>
      </c>
      <c r="T110" s="245"/>
      <c r="U110" s="244"/>
      <c r="V110" s="242"/>
      <c r="W110" s="243"/>
      <c r="X110" s="258"/>
      <c r="Y110" s="244"/>
      <c r="Z110" s="238"/>
      <c r="AA110" s="244"/>
      <c r="AB110" s="242"/>
      <c r="AC110" s="243"/>
      <c r="AD110" s="258"/>
      <c r="AE110" s="244"/>
      <c r="AF110" s="243">
        <v>0</v>
      </c>
      <c r="AG110" s="244"/>
      <c r="AH110" s="242"/>
      <c r="AI110" s="243">
        <v>0</v>
      </c>
      <c r="AJ110" s="258"/>
      <c r="AK110" s="244"/>
      <c r="AL110" s="238">
        <f t="shared" si="5"/>
        <v>0</v>
      </c>
      <c r="AM110" s="258"/>
      <c r="AN110" s="244"/>
      <c r="AO110" s="243">
        <v>0</v>
      </c>
      <c r="AP110" s="244"/>
      <c r="AQ110" s="242"/>
      <c r="AR110" s="243">
        <v>0</v>
      </c>
      <c r="AS110" s="258"/>
      <c r="AT110" s="244"/>
      <c r="AU110" s="243">
        <v>0</v>
      </c>
      <c r="AV110" s="244"/>
      <c r="AW110" s="247"/>
      <c r="AX110" s="233">
        <f>AL110+AO110+AR110-AU110</f>
        <v>0</v>
      </c>
      <c r="AY110" s="258"/>
    </row>
    <row r="111" spans="1:51" ht="15" customHeight="1">
      <c r="A111" s="66"/>
      <c r="D111" s="283" t="s">
        <v>203</v>
      </c>
      <c r="F111" s="68"/>
      <c r="G111" s="68"/>
      <c r="H111" s="68"/>
      <c r="J111" s="68"/>
      <c r="K111" s="68"/>
      <c r="L111" s="68"/>
      <c r="N111" s="11"/>
      <c r="O111" s="242"/>
      <c r="P111" s="243">
        <f>P97+P109+P110</f>
        <v>-174873</v>
      </c>
      <c r="Q111" s="258"/>
      <c r="R111" s="244"/>
      <c r="S111" s="243">
        <f>S97+S109+S110</f>
        <v>2709522</v>
      </c>
      <c r="T111" s="245"/>
      <c r="U111" s="244"/>
      <c r="V111" s="242"/>
      <c r="W111" s="243" t="e">
        <f>W97+W109+W110</f>
        <v>#REF!</v>
      </c>
      <c r="X111" s="258"/>
      <c r="Y111" s="244"/>
      <c r="Z111" s="243" t="e">
        <f>Z97+Z109+Z110</f>
        <v>#REF!</v>
      </c>
      <c r="AA111" s="244"/>
      <c r="AB111" s="242"/>
      <c r="AC111" s="243" t="e">
        <f>AC97+AC109+AC110</f>
        <v>#REF!</v>
      </c>
      <c r="AD111" s="258"/>
      <c r="AE111" s="244"/>
      <c r="AF111" s="243">
        <f>AF97+AF109+AF110</f>
        <v>72625</v>
      </c>
      <c r="AG111" s="244"/>
      <c r="AH111" s="242"/>
      <c r="AI111" s="243">
        <f>AI97+AI109+AI110</f>
        <v>500004</v>
      </c>
      <c r="AJ111" s="258"/>
      <c r="AK111" s="244"/>
      <c r="AL111" s="243">
        <f t="shared" si="5"/>
        <v>3107278</v>
      </c>
      <c r="AM111" s="258"/>
      <c r="AN111" s="244"/>
      <c r="AO111" s="243">
        <f>AO97+AO109+AO110</f>
        <v>-741686</v>
      </c>
      <c r="AP111" s="244"/>
      <c r="AQ111" s="242"/>
      <c r="AR111" s="243">
        <f>AR97+AR109+AR110</f>
        <v>-5696783</v>
      </c>
      <c r="AS111" s="258"/>
      <c r="AT111" s="244"/>
      <c r="AU111" s="243">
        <f>AU97+AU109+AU110</f>
        <v>0</v>
      </c>
      <c r="AV111" s="244"/>
      <c r="AW111" s="247"/>
      <c r="AX111" s="243">
        <f>AX97+AX109+AX110</f>
        <v>-3331191</v>
      </c>
      <c r="AY111" s="258"/>
    </row>
    <row r="112" spans="1:51" ht="15" customHeight="1">
      <c r="A112" s="66"/>
      <c r="D112" s="72" t="s">
        <v>204</v>
      </c>
      <c r="F112" s="68"/>
      <c r="G112" s="68"/>
      <c r="H112" s="68"/>
      <c r="J112" s="68"/>
      <c r="K112" s="68"/>
      <c r="L112" s="68"/>
      <c r="N112" s="11"/>
      <c r="O112" s="242"/>
      <c r="P112" s="243"/>
      <c r="Q112" s="258"/>
      <c r="R112" s="244"/>
      <c r="S112" s="243"/>
      <c r="T112" s="245"/>
      <c r="U112" s="244"/>
      <c r="V112" s="242"/>
      <c r="W112" s="243"/>
      <c r="X112" s="258"/>
      <c r="Y112" s="244"/>
      <c r="Z112" s="243"/>
      <c r="AA112" s="244"/>
      <c r="AB112" s="242"/>
      <c r="AC112" s="243"/>
      <c r="AD112" s="258"/>
      <c r="AE112" s="244"/>
      <c r="AF112" s="243"/>
      <c r="AG112" s="244"/>
      <c r="AH112" s="242"/>
      <c r="AI112" s="243"/>
      <c r="AJ112" s="258"/>
      <c r="AK112" s="244"/>
      <c r="AL112" s="243">
        <f t="shared" si="5"/>
        <v>0</v>
      </c>
      <c r="AM112" s="258"/>
      <c r="AN112" s="244"/>
      <c r="AO112" s="244"/>
      <c r="AP112" s="244"/>
      <c r="AQ112" s="242"/>
      <c r="AR112" s="243"/>
      <c r="AS112" s="258"/>
      <c r="AT112" s="244"/>
      <c r="AU112" s="243"/>
      <c r="AV112" s="244"/>
      <c r="AW112" s="247"/>
      <c r="AX112" s="243"/>
      <c r="AY112" s="258"/>
    </row>
    <row r="113" spans="1:51" ht="15" customHeight="1">
      <c r="A113" s="66"/>
      <c r="D113" s="72" t="s">
        <v>65</v>
      </c>
      <c r="F113" s="68"/>
      <c r="G113" s="68"/>
      <c r="H113" s="68"/>
      <c r="J113" s="68"/>
      <c r="K113" s="68"/>
      <c r="L113" s="68"/>
      <c r="N113" s="11"/>
      <c r="O113" s="242"/>
      <c r="P113" s="243">
        <f>P111-P112</f>
        <v>-174873</v>
      </c>
      <c r="Q113" s="258"/>
      <c r="R113" s="244"/>
      <c r="S113" s="243">
        <f>S111-S112</f>
        <v>2709522</v>
      </c>
      <c r="T113" s="245"/>
      <c r="U113" s="244"/>
      <c r="V113" s="242"/>
      <c r="W113" s="243"/>
      <c r="X113" s="258"/>
      <c r="Y113" s="244"/>
      <c r="Z113" s="243"/>
      <c r="AA113" s="244"/>
      <c r="AB113" s="242"/>
      <c r="AC113" s="243"/>
      <c r="AD113" s="258"/>
      <c r="AE113" s="244"/>
      <c r="AF113" s="243">
        <f>AF111-AF112</f>
        <v>72625</v>
      </c>
      <c r="AG113" s="244"/>
      <c r="AH113" s="242"/>
      <c r="AI113" s="243">
        <f>AI111-AI112</f>
        <v>500004</v>
      </c>
      <c r="AJ113" s="258"/>
      <c r="AK113" s="244"/>
      <c r="AL113" s="243">
        <f t="shared" si="5"/>
        <v>3107278</v>
      </c>
      <c r="AM113" s="258"/>
      <c r="AN113" s="244"/>
      <c r="AO113" s="243">
        <f>AO111-AO112</f>
        <v>-741686</v>
      </c>
      <c r="AP113" s="244"/>
      <c r="AQ113" s="242"/>
      <c r="AR113" s="243">
        <f>AR111-AR112</f>
        <v>-5696783</v>
      </c>
      <c r="AS113" s="258"/>
      <c r="AT113" s="244"/>
      <c r="AU113" s="243">
        <f>AU111-AU112</f>
        <v>0</v>
      </c>
      <c r="AV113" s="244"/>
      <c r="AW113" s="247"/>
      <c r="AX113" s="243">
        <f>AL113+AO113+AR113-AU113</f>
        <v>-3331191</v>
      </c>
      <c r="AY113" s="258"/>
    </row>
    <row r="114" spans="1:51" ht="15" customHeight="1">
      <c r="A114" s="66"/>
      <c r="B114" s="16"/>
      <c r="D114" t="s">
        <v>66</v>
      </c>
      <c r="G114" s="12"/>
      <c r="H114" s="12"/>
      <c r="J114" s="12"/>
      <c r="K114" s="12"/>
      <c r="L114" s="12"/>
      <c r="M114" s="12"/>
      <c r="N114" s="13"/>
      <c r="O114" s="232"/>
      <c r="P114" s="233">
        <v>1662562</v>
      </c>
      <c r="Q114" s="239"/>
      <c r="R114" s="235"/>
      <c r="S114" s="233">
        <v>-23650009</v>
      </c>
      <c r="T114" s="236"/>
      <c r="U114" s="241"/>
      <c r="V114" s="232"/>
      <c r="W114" s="233"/>
      <c r="X114" s="239"/>
      <c r="Y114" s="235"/>
      <c r="Z114" s="238"/>
      <c r="AA114" s="241"/>
      <c r="AB114" s="232"/>
      <c r="AC114" s="233"/>
      <c r="AD114" s="239"/>
      <c r="AE114" s="235"/>
      <c r="AF114" s="233">
        <v>-5095864</v>
      </c>
      <c r="AG114" s="241"/>
      <c r="AH114" s="232"/>
      <c r="AI114" s="233">
        <v>31574714</v>
      </c>
      <c r="AJ114" s="239"/>
      <c r="AK114" s="235"/>
      <c r="AL114" s="238">
        <f t="shared" si="5"/>
        <v>4491403</v>
      </c>
      <c r="AM114" s="239"/>
      <c r="AN114" s="241"/>
      <c r="AO114" s="243">
        <v>9634696</v>
      </c>
      <c r="AP114" s="241"/>
      <c r="AQ114" s="232"/>
      <c r="AR114" s="233">
        <v>45441543</v>
      </c>
      <c r="AS114" s="239"/>
      <c r="AT114" s="235"/>
      <c r="AU114" s="233"/>
      <c r="AV114" s="241"/>
      <c r="AW114" s="237"/>
      <c r="AX114" s="233">
        <f>AL114+AO114+AR114-AU114</f>
        <v>59567642</v>
      </c>
      <c r="AY114" s="239"/>
    </row>
    <row r="115" spans="1:51" ht="15" customHeight="1">
      <c r="A115" s="66"/>
      <c r="C115" s="16"/>
      <c r="D115" s="89" t="s">
        <v>67</v>
      </c>
      <c r="F115" s="12"/>
      <c r="G115" s="12"/>
      <c r="H115" s="12"/>
      <c r="J115" s="12"/>
      <c r="K115" s="12"/>
      <c r="L115" s="12"/>
      <c r="M115" s="12"/>
      <c r="N115" s="13"/>
      <c r="O115" s="242"/>
      <c r="P115" s="243">
        <f>SUM(P113:P114)</f>
        <v>1487689</v>
      </c>
      <c r="Q115" s="278"/>
      <c r="R115" s="244"/>
      <c r="S115" s="243">
        <f>SUM(S113:S114)</f>
        <v>-20940487</v>
      </c>
      <c r="T115" s="245"/>
      <c r="U115" s="246"/>
      <c r="V115" s="242"/>
      <c r="W115" s="243" t="e">
        <f>SUM(W111:W114)</f>
        <v>#REF!</v>
      </c>
      <c r="X115" s="278"/>
      <c r="Y115" s="244"/>
      <c r="Z115" s="243" t="e">
        <f>SUM(Z111:Z114)</f>
        <v>#REF!</v>
      </c>
      <c r="AA115" s="246"/>
      <c r="AB115" s="242"/>
      <c r="AC115" s="243" t="e">
        <f>SUM(AC111:AC114)</f>
        <v>#REF!</v>
      </c>
      <c r="AD115" s="278"/>
      <c r="AE115" s="244"/>
      <c r="AF115" s="243">
        <f>SUM(AF113:AF114)</f>
        <v>-5023239</v>
      </c>
      <c r="AG115" s="246"/>
      <c r="AH115" s="242"/>
      <c r="AI115" s="243">
        <f>SUM(AI113:AI114)</f>
        <v>32074718</v>
      </c>
      <c r="AJ115" s="278"/>
      <c r="AK115" s="244"/>
      <c r="AL115" s="284">
        <f t="shared" si="5"/>
        <v>7598681</v>
      </c>
      <c r="AM115" s="278"/>
      <c r="AN115" s="246"/>
      <c r="AO115" s="243">
        <f>SUM(AO113:AO114)</f>
        <v>8893010</v>
      </c>
      <c r="AP115" s="246"/>
      <c r="AQ115" s="242"/>
      <c r="AR115" s="243">
        <f>SUM(AR113:AR114)</f>
        <v>39744760</v>
      </c>
      <c r="AS115" s="278"/>
      <c r="AT115" s="244"/>
      <c r="AU115" s="243">
        <f>SUM(AU113:AU114)</f>
        <v>0</v>
      </c>
      <c r="AV115" s="246"/>
      <c r="AW115" s="247"/>
      <c r="AX115" s="243">
        <f>SUM(AX113:AX114)</f>
        <v>56236451</v>
      </c>
      <c r="AY115" s="278"/>
    </row>
    <row r="116" spans="1:51" ht="15" customHeight="1">
      <c r="A116" s="64" t="s">
        <v>310</v>
      </c>
      <c r="B116" t="s">
        <v>69</v>
      </c>
      <c r="D116" s="16"/>
      <c r="E116" s="16"/>
      <c r="F116" s="16"/>
      <c r="G116" s="16"/>
      <c r="H116" s="16"/>
      <c r="I116" s="16"/>
      <c r="K116" s="16"/>
      <c r="L116" s="16"/>
      <c r="M116" s="16"/>
      <c r="N116" s="65"/>
      <c r="O116" s="226"/>
      <c r="P116" s="227"/>
      <c r="Q116" s="228"/>
      <c r="R116" s="229"/>
      <c r="S116" s="227"/>
      <c r="T116" s="230"/>
      <c r="U116" s="229"/>
      <c r="V116" s="226"/>
      <c r="W116" s="227"/>
      <c r="X116" s="228"/>
      <c r="Y116" s="229"/>
      <c r="Z116" s="227"/>
      <c r="AA116" s="229"/>
      <c r="AB116" s="226"/>
      <c r="AC116" s="227"/>
      <c r="AD116" s="228"/>
      <c r="AE116" s="229"/>
      <c r="AF116" s="227"/>
      <c r="AG116" s="229"/>
      <c r="AH116" s="226"/>
      <c r="AI116" s="227"/>
      <c r="AJ116" s="228"/>
      <c r="AK116" s="229"/>
      <c r="AL116" s="227"/>
      <c r="AM116" s="228"/>
      <c r="AN116" s="229"/>
      <c r="AO116" s="229"/>
      <c r="AP116" s="229"/>
      <c r="AQ116" s="226"/>
      <c r="AR116" s="227"/>
      <c r="AS116" s="228"/>
      <c r="AT116" s="229"/>
      <c r="AU116" s="227"/>
      <c r="AV116" s="229"/>
      <c r="AW116" s="225"/>
      <c r="AX116" s="222"/>
      <c r="AY116" s="231"/>
    </row>
    <row r="117" spans="1:51" ht="15" customHeight="1">
      <c r="A117" s="64"/>
      <c r="E117" s="72" t="s">
        <v>212</v>
      </c>
      <c r="G117" s="16"/>
      <c r="H117" s="16"/>
      <c r="I117" s="16"/>
      <c r="K117" s="16"/>
      <c r="L117" s="16"/>
      <c r="M117" s="16"/>
      <c r="N117" s="65"/>
      <c r="O117" s="226"/>
      <c r="P117" s="238">
        <v>2</v>
      </c>
      <c r="Q117" s="228"/>
      <c r="R117" s="229"/>
      <c r="S117" s="260">
        <v>0</v>
      </c>
      <c r="T117" s="230"/>
      <c r="U117" s="285"/>
      <c r="V117" s="286"/>
      <c r="W117" s="227"/>
      <c r="X117" s="228"/>
      <c r="Y117" s="229"/>
      <c r="Z117" s="227"/>
      <c r="AA117" s="229"/>
      <c r="AB117" s="226"/>
      <c r="AC117" s="227"/>
      <c r="AD117" s="228"/>
      <c r="AE117" s="229"/>
      <c r="AF117" s="238">
        <v>9</v>
      </c>
      <c r="AG117" s="229"/>
      <c r="AH117" s="226"/>
      <c r="AI117" s="260">
        <v>0</v>
      </c>
      <c r="AJ117" s="228"/>
      <c r="AK117" s="229"/>
      <c r="AL117" s="260">
        <f>AI117+AF117+S117+P117</f>
        <v>11</v>
      </c>
      <c r="AM117" s="228"/>
      <c r="AN117" s="229"/>
      <c r="AO117" s="260">
        <v>0</v>
      </c>
      <c r="AP117" s="229"/>
      <c r="AQ117" s="226"/>
      <c r="AR117" s="260">
        <v>0</v>
      </c>
      <c r="AS117" s="228"/>
      <c r="AT117" s="229"/>
      <c r="AU117" s="260">
        <v>0</v>
      </c>
      <c r="AV117" s="229"/>
      <c r="AW117" s="225"/>
      <c r="AX117" s="238">
        <f>AL117+AO117+AR117-AU117</f>
        <v>11</v>
      </c>
      <c r="AY117" s="231"/>
    </row>
    <row r="118" spans="1:51" ht="15" customHeight="1">
      <c r="A118" s="64"/>
      <c r="D118" s="72"/>
      <c r="E118" s="72" t="s">
        <v>213</v>
      </c>
      <c r="F118" s="16"/>
      <c r="G118" s="16"/>
      <c r="H118" s="16"/>
      <c r="I118" s="16"/>
      <c r="K118" s="16"/>
      <c r="L118" s="16"/>
      <c r="M118" s="16"/>
      <c r="N118" s="65"/>
      <c r="O118" s="226"/>
      <c r="P118" s="260">
        <v>0</v>
      </c>
      <c r="Q118" s="228"/>
      <c r="R118" s="229"/>
      <c r="S118" s="260">
        <v>0</v>
      </c>
      <c r="T118" s="287"/>
      <c r="U118" s="285"/>
      <c r="V118" s="286"/>
      <c r="W118" s="260"/>
      <c r="X118" s="228"/>
      <c r="Y118" s="229"/>
      <c r="Z118" s="238"/>
      <c r="AA118" s="229"/>
      <c r="AB118" s="226"/>
      <c r="AC118" s="260"/>
      <c r="AD118" s="228"/>
      <c r="AE118" s="229"/>
      <c r="AF118" s="260">
        <v>0</v>
      </c>
      <c r="AG118" s="229"/>
      <c r="AH118" s="226"/>
      <c r="AI118" s="260">
        <v>0</v>
      </c>
      <c r="AJ118" s="228"/>
      <c r="AK118" s="229"/>
      <c r="AL118" s="260">
        <f>AI118+AF118+S118+P118</f>
        <v>0</v>
      </c>
      <c r="AM118" s="228"/>
      <c r="AN118" s="229"/>
      <c r="AO118" s="260">
        <v>0</v>
      </c>
      <c r="AP118" s="229"/>
      <c r="AQ118" s="226"/>
      <c r="AR118" s="260">
        <v>0</v>
      </c>
      <c r="AS118" s="228"/>
      <c r="AT118" s="229"/>
      <c r="AU118" s="260">
        <v>0</v>
      </c>
      <c r="AV118" s="229"/>
      <c r="AW118" s="225"/>
      <c r="AX118" s="233">
        <f>AL118+AO118+AR118-AU118</f>
        <v>0</v>
      </c>
      <c r="AY118" s="231"/>
    </row>
    <row r="119" spans="1:51" ht="15" customHeight="1">
      <c r="A119" s="64"/>
      <c r="D119" s="72"/>
      <c r="E119" s="72" t="s">
        <v>295</v>
      </c>
      <c r="F119" s="16"/>
      <c r="G119" s="16"/>
      <c r="H119" s="16"/>
      <c r="I119" s="16"/>
      <c r="K119" s="16"/>
      <c r="L119" s="16"/>
      <c r="M119" s="16"/>
      <c r="N119" s="65"/>
      <c r="O119" s="226"/>
      <c r="P119" s="260">
        <v>0</v>
      </c>
      <c r="Q119" s="228"/>
      <c r="R119" s="229"/>
      <c r="S119" s="260">
        <v>0</v>
      </c>
      <c r="T119" s="287"/>
      <c r="U119" s="285"/>
      <c r="V119" s="286"/>
      <c r="W119" s="260"/>
      <c r="X119" s="228"/>
      <c r="Y119" s="229"/>
      <c r="Z119" s="238"/>
      <c r="AA119" s="229"/>
      <c r="AB119" s="226"/>
      <c r="AC119" s="260"/>
      <c r="AD119" s="228"/>
      <c r="AE119" s="229"/>
      <c r="AF119" s="260">
        <v>0</v>
      </c>
      <c r="AG119" s="229"/>
      <c r="AH119" s="226"/>
      <c r="AI119" s="260">
        <v>0</v>
      </c>
      <c r="AJ119" s="228"/>
      <c r="AK119" s="229"/>
      <c r="AL119" s="260">
        <f>AI119+AF119+S119+P119</f>
        <v>0</v>
      </c>
      <c r="AM119" s="228"/>
      <c r="AN119" s="229"/>
      <c r="AO119" s="260">
        <v>0</v>
      </c>
      <c r="AP119" s="229"/>
      <c r="AQ119" s="226"/>
      <c r="AR119" s="260">
        <v>515020</v>
      </c>
      <c r="AS119" s="228"/>
      <c r="AT119" s="229"/>
      <c r="AU119" s="260">
        <v>0</v>
      </c>
      <c r="AV119" s="229"/>
      <c r="AW119" s="225"/>
      <c r="AX119" s="233">
        <f>AL119+AO119+AR119-AU119</f>
        <v>515020</v>
      </c>
      <c r="AY119" s="231"/>
    </row>
    <row r="120" spans="1:51" ht="15" customHeight="1">
      <c r="A120" s="64"/>
      <c r="D120" s="72"/>
      <c r="E120" s="72" t="s">
        <v>322</v>
      </c>
      <c r="F120" s="16"/>
      <c r="G120" s="16"/>
      <c r="H120" s="16"/>
      <c r="I120" s="16"/>
      <c r="K120" s="16"/>
      <c r="L120" s="16"/>
      <c r="M120" s="16"/>
      <c r="N120" s="65"/>
      <c r="O120" s="226"/>
      <c r="P120" s="260">
        <v>0</v>
      </c>
      <c r="Q120" s="228"/>
      <c r="R120" s="229"/>
      <c r="S120" s="260">
        <v>0</v>
      </c>
      <c r="T120" s="287"/>
      <c r="U120" s="285"/>
      <c r="V120" s="286"/>
      <c r="W120" s="260"/>
      <c r="X120" s="228"/>
      <c r="Y120" s="229"/>
      <c r="Z120" s="238"/>
      <c r="AA120" s="229"/>
      <c r="AB120" s="226"/>
      <c r="AC120" s="260"/>
      <c r="AD120" s="228"/>
      <c r="AE120" s="229"/>
      <c r="AF120" s="260">
        <v>0</v>
      </c>
      <c r="AG120" s="229"/>
      <c r="AH120" s="226"/>
      <c r="AI120" s="260">
        <v>0</v>
      </c>
      <c r="AJ120" s="228"/>
      <c r="AK120" s="229"/>
      <c r="AL120" s="260">
        <f>AI120+AF120+S120+P120</f>
        <v>0</v>
      </c>
      <c r="AM120" s="228"/>
      <c r="AN120" s="229"/>
      <c r="AO120" s="260">
        <v>0</v>
      </c>
      <c r="AP120" s="229"/>
      <c r="AQ120" s="226"/>
      <c r="AR120" s="260">
        <v>0</v>
      </c>
      <c r="AS120" s="228"/>
      <c r="AT120" s="229"/>
      <c r="AU120" s="260">
        <v>0</v>
      </c>
      <c r="AV120" s="229"/>
      <c r="AW120" s="225"/>
      <c r="AX120" s="233">
        <f>AL120+AO120+AR120-AU120</f>
        <v>0</v>
      </c>
      <c r="AY120" s="231"/>
    </row>
    <row r="121" spans="1:51" ht="15" customHeight="1">
      <c r="A121" s="64"/>
      <c r="D121" s="72"/>
      <c r="E121" s="72" t="s">
        <v>214</v>
      </c>
      <c r="F121" s="16"/>
      <c r="G121" s="16"/>
      <c r="H121" s="16"/>
      <c r="I121" s="16"/>
      <c r="K121" s="16"/>
      <c r="L121" s="16"/>
      <c r="M121" s="16"/>
      <c r="N121" s="65"/>
      <c r="O121" s="226"/>
      <c r="P121" s="260">
        <v>-217272</v>
      </c>
      <c r="Q121" s="228"/>
      <c r="R121" s="229"/>
      <c r="S121" s="260">
        <v>-4017000</v>
      </c>
      <c r="T121" s="288"/>
      <c r="U121" s="289"/>
      <c r="V121" s="286"/>
      <c r="W121" s="260"/>
      <c r="X121" s="228"/>
      <c r="Y121" s="229"/>
      <c r="Z121" s="238"/>
      <c r="AA121" s="229"/>
      <c r="AB121" s="226"/>
      <c r="AC121" s="260"/>
      <c r="AD121" s="228"/>
      <c r="AE121" s="229"/>
      <c r="AF121" s="260">
        <v>-4030000</v>
      </c>
      <c r="AG121" s="229"/>
      <c r="AH121" s="226"/>
      <c r="AI121" s="260">
        <v>0</v>
      </c>
      <c r="AJ121" s="228"/>
      <c r="AK121" s="229"/>
      <c r="AL121" s="260">
        <f>AI121+AF121+S121+P121</f>
        <v>-8264272</v>
      </c>
      <c r="AM121" s="228"/>
      <c r="AN121" s="229"/>
      <c r="AO121" s="260">
        <v>-20749133</v>
      </c>
      <c r="AP121" s="229"/>
      <c r="AQ121" s="226"/>
      <c r="AR121" s="260">
        <v>-209883</v>
      </c>
      <c r="AS121" s="228"/>
      <c r="AT121" s="229"/>
      <c r="AU121" s="260">
        <v>0</v>
      </c>
      <c r="AV121" s="229"/>
      <c r="AW121" s="225"/>
      <c r="AX121" s="233">
        <f>AL121+AO121+AR121-AU121</f>
        <v>-29223288</v>
      </c>
      <c r="AY121" s="231"/>
    </row>
    <row r="122" spans="1:51" ht="15" customHeight="1">
      <c r="A122" s="66"/>
      <c r="B122" s="16"/>
      <c r="D122" t="s">
        <v>70</v>
      </c>
      <c r="N122" s="11"/>
      <c r="O122" s="242"/>
      <c r="P122" s="259">
        <f>SUM(P117:P121)</f>
        <v>-217270</v>
      </c>
      <c r="Q122" s="258"/>
      <c r="R122" s="244"/>
      <c r="S122" s="259">
        <f>SUM(S117:S121)</f>
        <v>-4017000</v>
      </c>
      <c r="T122" s="290"/>
      <c r="U122" s="247"/>
      <c r="V122" s="291"/>
      <c r="W122" s="259">
        <f>SUM(W118)</f>
        <v>0</v>
      </c>
      <c r="X122" s="258"/>
      <c r="Y122" s="244"/>
      <c r="Z122" s="259">
        <f>SUM(Z118)</f>
        <v>0</v>
      </c>
      <c r="AA122" s="244"/>
      <c r="AB122" s="242"/>
      <c r="AC122" s="259">
        <f>SUM(AC118)</f>
        <v>0</v>
      </c>
      <c r="AD122" s="258"/>
      <c r="AE122" s="244"/>
      <c r="AF122" s="259">
        <f>SUM(AF117:AF121)</f>
        <v>-4029991</v>
      </c>
      <c r="AG122" s="244"/>
      <c r="AH122" s="242"/>
      <c r="AI122" s="259">
        <f>SUM(AI117:AI121)</f>
        <v>0</v>
      </c>
      <c r="AJ122" s="258"/>
      <c r="AK122" s="244"/>
      <c r="AL122" s="259">
        <f>SUM(AL117:AL121)</f>
        <v>-8264261</v>
      </c>
      <c r="AM122" s="258"/>
      <c r="AN122" s="244"/>
      <c r="AO122" s="259">
        <f>SUM(AO117:AO121)</f>
        <v>-20749133</v>
      </c>
      <c r="AP122" s="244"/>
      <c r="AQ122" s="242"/>
      <c r="AR122" s="259">
        <f>SUM(AR117:AR121)</f>
        <v>305137</v>
      </c>
      <c r="AS122" s="258"/>
      <c r="AT122" s="244"/>
      <c r="AU122" s="259">
        <f>SUM(AU118)</f>
        <v>0</v>
      </c>
      <c r="AV122" s="244"/>
      <c r="AW122" s="247"/>
      <c r="AX122" s="259">
        <f>SUM(AX117:AX121)</f>
        <v>-28708257</v>
      </c>
      <c r="AY122" s="258"/>
    </row>
    <row r="123" spans="1:51" ht="15" customHeight="1">
      <c r="A123" s="66"/>
      <c r="C123" s="16"/>
      <c r="D123" t="s">
        <v>71</v>
      </c>
      <c r="F123" s="68"/>
      <c r="G123" s="68"/>
      <c r="H123" s="68"/>
      <c r="J123" s="68"/>
      <c r="K123" s="68"/>
      <c r="L123" s="68"/>
      <c r="N123" s="11"/>
      <c r="O123" s="242"/>
      <c r="P123" s="243">
        <v>786493</v>
      </c>
      <c r="Q123" s="258"/>
      <c r="R123" s="244"/>
      <c r="S123" s="243">
        <v>4017000</v>
      </c>
      <c r="T123" s="245"/>
      <c r="U123" s="247"/>
      <c r="V123" s="291"/>
      <c r="W123" s="243"/>
      <c r="X123" s="258"/>
      <c r="Y123" s="244"/>
      <c r="Z123" s="259"/>
      <c r="AA123" s="244"/>
      <c r="AB123" s="242"/>
      <c r="AC123" s="243"/>
      <c r="AD123" s="258"/>
      <c r="AE123" s="244"/>
      <c r="AF123" s="243">
        <v>18249005</v>
      </c>
      <c r="AG123" s="244"/>
      <c r="AH123" s="242"/>
      <c r="AI123" s="243">
        <v>0</v>
      </c>
      <c r="AJ123" s="258"/>
      <c r="AK123" s="244"/>
      <c r="AL123" s="259">
        <f>P123+S123+AF123+AI123</f>
        <v>23052498</v>
      </c>
      <c r="AM123" s="258"/>
      <c r="AN123" s="244"/>
      <c r="AO123" s="259">
        <v>248331631</v>
      </c>
      <c r="AP123" s="244"/>
      <c r="AQ123" s="242"/>
      <c r="AR123" s="243">
        <v>638828</v>
      </c>
      <c r="AS123" s="258"/>
      <c r="AT123" s="244"/>
      <c r="AU123" s="243">
        <v>0</v>
      </c>
      <c r="AV123" s="244"/>
      <c r="AW123" s="247"/>
      <c r="AX123" s="243">
        <f>AL123+AO123+AR123-AU123</f>
        <v>272022957</v>
      </c>
      <c r="AY123" s="258"/>
    </row>
    <row r="124" spans="1:51" ht="15" customHeight="1">
      <c r="A124" s="66"/>
      <c r="B124" s="16"/>
      <c r="D124" s="73" t="s">
        <v>72</v>
      </c>
      <c r="G124" s="73"/>
      <c r="H124" s="73"/>
      <c r="J124" s="73"/>
      <c r="K124" s="73"/>
      <c r="L124" s="73"/>
      <c r="M124" s="73"/>
      <c r="N124" s="90"/>
      <c r="O124" s="232"/>
      <c r="P124" s="233">
        <f>SUM(P122:P123)</f>
        <v>569223</v>
      </c>
      <c r="Q124" s="239"/>
      <c r="R124" s="235"/>
      <c r="S124" s="233">
        <f>SUM(S122:S123)</f>
        <v>0</v>
      </c>
      <c r="T124" s="236"/>
      <c r="U124" s="237"/>
      <c r="V124" s="261"/>
      <c r="W124" s="233">
        <f>SUM(W122:W123)</f>
        <v>0</v>
      </c>
      <c r="X124" s="239"/>
      <c r="Y124" s="235"/>
      <c r="Z124" s="233">
        <f>SUM(Z122:Z123)</f>
        <v>0</v>
      </c>
      <c r="AA124" s="235"/>
      <c r="AB124" s="232"/>
      <c r="AC124" s="233">
        <f>SUM(AC122:AC123)</f>
        <v>0</v>
      </c>
      <c r="AD124" s="239"/>
      <c r="AE124" s="235"/>
      <c r="AF124" s="233">
        <f>SUM(AF122:AF123)</f>
        <v>14219014</v>
      </c>
      <c r="AG124" s="235"/>
      <c r="AH124" s="232"/>
      <c r="AI124" s="233">
        <f>SUM(AI122:AI123)</f>
        <v>0</v>
      </c>
      <c r="AJ124" s="239"/>
      <c r="AK124" s="235"/>
      <c r="AL124" s="259">
        <f>P124+S124+AF124+AI124</f>
        <v>14788237</v>
      </c>
      <c r="AM124" s="234"/>
      <c r="AN124" s="235"/>
      <c r="AO124" s="238">
        <f>SUM(AO122:AO123)</f>
        <v>227582498</v>
      </c>
      <c r="AP124" s="235"/>
      <c r="AQ124" s="232"/>
      <c r="AR124" s="233">
        <f>SUM(AR122:AR123)</f>
        <v>943965</v>
      </c>
      <c r="AS124" s="239"/>
      <c r="AT124" s="235"/>
      <c r="AU124" s="233">
        <f>SUM(AU122:AU123)</f>
        <v>0</v>
      </c>
      <c r="AV124" s="235"/>
      <c r="AW124" s="237"/>
      <c r="AX124" s="233">
        <f>AL124+AO124+AR124-AU124</f>
        <v>243314700</v>
      </c>
      <c r="AY124" s="281"/>
    </row>
    <row r="125" spans="1:51" ht="15" customHeight="1" thickBot="1">
      <c r="A125" s="64" t="s">
        <v>311</v>
      </c>
      <c r="B125" t="s">
        <v>74</v>
      </c>
      <c r="C125" s="16"/>
      <c r="D125" s="73"/>
      <c r="F125" s="12"/>
      <c r="G125" s="12"/>
      <c r="H125" s="12"/>
      <c r="J125" s="12"/>
      <c r="K125" s="12"/>
      <c r="L125" s="12"/>
      <c r="M125" s="12"/>
      <c r="N125" s="13"/>
      <c r="O125" s="262"/>
      <c r="P125" s="292">
        <f>P115+P124</f>
        <v>2056912</v>
      </c>
      <c r="Q125" s="293"/>
      <c r="R125" s="263"/>
      <c r="S125" s="292">
        <f>S115+S124</f>
        <v>-20940487</v>
      </c>
      <c r="T125" s="294"/>
      <c r="U125" s="295"/>
      <c r="V125" s="296"/>
      <c r="W125" s="292" t="e">
        <f>W115+W124</f>
        <v>#REF!</v>
      </c>
      <c r="X125" s="293"/>
      <c r="Y125" s="263"/>
      <c r="Z125" s="292" t="e">
        <f>Z115+Z124</f>
        <v>#REF!</v>
      </c>
      <c r="AA125" s="297"/>
      <c r="AB125" s="262"/>
      <c r="AC125" s="292" t="e">
        <f>AC115+AC124</f>
        <v>#REF!</v>
      </c>
      <c r="AD125" s="293"/>
      <c r="AE125" s="263"/>
      <c r="AF125" s="292">
        <f>AF115+AF124</f>
        <v>9195775</v>
      </c>
      <c r="AG125" s="297"/>
      <c r="AH125" s="262"/>
      <c r="AI125" s="292">
        <f>AI115+AI124</f>
        <v>32074718</v>
      </c>
      <c r="AJ125" s="293"/>
      <c r="AK125" s="263"/>
      <c r="AL125" s="292">
        <f>AL115+AL124</f>
        <v>22386918</v>
      </c>
      <c r="AM125" s="293"/>
      <c r="AN125" s="297"/>
      <c r="AO125" s="292">
        <f>AO115+AO124</f>
        <v>236475508</v>
      </c>
      <c r="AP125" s="297"/>
      <c r="AQ125" s="262"/>
      <c r="AR125" s="292">
        <f>AR115+AR124</f>
        <v>40688725</v>
      </c>
      <c r="AS125" s="293"/>
      <c r="AT125" s="263"/>
      <c r="AU125" s="292">
        <f>AU115+AU124</f>
        <v>0</v>
      </c>
      <c r="AV125" s="297"/>
      <c r="AW125" s="264"/>
      <c r="AX125" s="292">
        <f>AX115+AX124</f>
        <v>299551151</v>
      </c>
      <c r="AY125" s="293"/>
    </row>
    <row r="126" spans="1:51" ht="15" customHeight="1" thickTop="1">
      <c r="A126" s="74"/>
      <c r="B126" s="75"/>
      <c r="C126" s="75"/>
      <c r="D126" s="75"/>
      <c r="E126" s="75"/>
      <c r="F126" s="75"/>
      <c r="G126" s="75"/>
      <c r="H126" s="75"/>
      <c r="I126" s="75"/>
      <c r="J126" s="75"/>
      <c r="K126" s="75"/>
      <c r="L126" s="75"/>
      <c r="M126" s="75"/>
      <c r="N126" s="76"/>
      <c r="O126" s="252"/>
      <c r="P126" s="253"/>
      <c r="Q126" s="254"/>
      <c r="R126" s="255"/>
      <c r="S126" s="253"/>
      <c r="T126" s="265"/>
      <c r="U126" s="256"/>
      <c r="V126" s="252"/>
      <c r="W126" s="253"/>
      <c r="X126" s="254"/>
      <c r="Y126" s="255"/>
      <c r="Z126" s="253"/>
      <c r="AA126" s="256"/>
      <c r="AB126" s="252"/>
      <c r="AC126" s="253"/>
      <c r="AD126" s="254"/>
      <c r="AE126" s="255"/>
      <c r="AF126" s="253"/>
      <c r="AG126" s="256"/>
      <c r="AH126" s="252"/>
      <c r="AI126" s="253"/>
      <c r="AJ126" s="254"/>
      <c r="AK126" s="255"/>
      <c r="AL126" s="253"/>
      <c r="AM126" s="254"/>
      <c r="AN126" s="256"/>
      <c r="AO126" s="256"/>
      <c r="AP126" s="256"/>
      <c r="AQ126" s="252"/>
      <c r="AR126" s="253"/>
      <c r="AS126" s="254"/>
      <c r="AT126" s="255"/>
      <c r="AU126" s="253"/>
      <c r="AV126" s="256"/>
      <c r="AW126" s="257"/>
      <c r="AX126" s="253"/>
      <c r="AY126" s="254"/>
    </row>
    <row r="127" spans="1:51" ht="15" customHeight="1">
      <c r="A127" s="73"/>
      <c r="O127" s="261"/>
      <c r="P127" s="238"/>
      <c r="Q127" s="235"/>
      <c r="R127" s="235"/>
      <c r="S127" s="238"/>
      <c r="T127" s="238"/>
      <c r="U127" s="235"/>
      <c r="V127" s="261"/>
      <c r="W127" s="238"/>
      <c r="X127" s="235"/>
      <c r="Y127" s="235"/>
      <c r="Z127" s="238"/>
      <c r="AA127" s="235"/>
      <c r="AB127" s="261"/>
      <c r="AC127" s="238"/>
      <c r="AD127" s="235"/>
      <c r="AE127" s="235"/>
      <c r="AF127" s="238"/>
      <c r="AG127" s="235"/>
      <c r="AH127" s="261"/>
      <c r="AI127" s="238"/>
      <c r="AJ127" s="235"/>
      <c r="AK127" s="235"/>
      <c r="AL127" s="238"/>
      <c r="AM127" s="235"/>
      <c r="AN127" s="235"/>
      <c r="AO127" s="235"/>
      <c r="AP127" s="235"/>
      <c r="AQ127" s="261"/>
      <c r="AR127" s="238"/>
      <c r="AS127" s="235"/>
      <c r="AT127" s="235"/>
      <c r="AU127" s="238"/>
      <c r="AV127" s="235"/>
      <c r="AW127" s="235"/>
      <c r="AX127" s="238"/>
      <c r="AY127" s="235"/>
    </row>
    <row r="165" spans="19:47">
      <c r="S165" s="116"/>
      <c r="T165" s="116"/>
      <c r="Z165" s="116"/>
      <c r="AF165" s="116"/>
      <c r="AL165" s="116"/>
      <c r="AU165" s="116"/>
    </row>
    <row r="166" spans="19:47">
      <c r="S166" s="116"/>
      <c r="T166" s="116"/>
      <c r="Z166" s="116"/>
      <c r="AF166" s="116"/>
      <c r="AL166" s="116"/>
      <c r="AU166" s="116"/>
    </row>
  </sheetData>
  <mergeCells count="11">
    <mergeCell ref="F17:N17"/>
    <mergeCell ref="F20:N20"/>
    <mergeCell ref="D97:N97"/>
    <mergeCell ref="A1:AY1"/>
    <mergeCell ref="A2:AY2"/>
    <mergeCell ref="A4:N5"/>
    <mergeCell ref="O4:AM4"/>
    <mergeCell ref="AN4:AP5"/>
    <mergeCell ref="AQ4:AS5"/>
    <mergeCell ref="AT4:AV5"/>
    <mergeCell ref="AW4:AY5"/>
  </mergeCells>
  <phoneticPr fontId="4"/>
  <pageMargins left="0.59055118110236227" right="0.59055118110236227" top="0.62992125984251968" bottom="0.98425196850393704" header="0.51181102362204722" footer="0.51181102362204722"/>
  <pageSetup paperSize="8" scale="88" firstPageNumber="19" fitToHeight="0" orientation="portrait" useFirstPageNumber="1" r:id="rId1"/>
  <headerFooter>
    <oddFooter>&amp;C&amp;"HG丸ｺﾞｼｯｸM-PRO,標準"&amp;P</oddFooter>
  </headerFooter>
  <rowBreaks count="1" manualBreakCount="1">
    <brk id="90" max="5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9"/>
  <sheetViews>
    <sheetView topLeftCell="A7" zoomScaleNormal="100" workbookViewId="0">
      <selection activeCell="J13" sqref="J13"/>
    </sheetView>
  </sheetViews>
  <sheetFormatPr defaultColWidth="9" defaultRowHeight="13.5"/>
  <cols>
    <col min="1" max="1" width="2.25" style="1" customWidth="1"/>
    <col min="2" max="2" width="3.125" style="1" customWidth="1"/>
    <col min="3" max="5" width="2.25" style="1" customWidth="1"/>
    <col min="6" max="6" width="2.125" style="1" customWidth="1"/>
    <col min="7" max="11" width="2.25" style="1" customWidth="1"/>
    <col min="12" max="12" width="1.25" style="1" customWidth="1"/>
    <col min="13" max="13" width="12.25" style="47" customWidth="1"/>
    <col min="14" max="14" width="1.25" style="47" customWidth="1"/>
    <col min="15" max="15" width="1.25" style="1" customWidth="1"/>
    <col min="16" max="16" width="13.125" style="47" customWidth="1"/>
    <col min="17" max="17" width="1.25" style="47" customWidth="1"/>
    <col min="18" max="18" width="1.25" style="1" customWidth="1"/>
    <col min="19" max="19" width="12.625" style="47" customWidth="1"/>
    <col min="20" max="20" width="1.25" style="47" customWidth="1"/>
    <col min="21" max="21" width="1.25" style="1" customWidth="1"/>
    <col min="22" max="22" width="14" style="47" customWidth="1"/>
    <col min="23" max="23" width="1.25" style="47" customWidth="1"/>
    <col min="24" max="24" width="7.5" style="1" customWidth="1"/>
    <col min="25" max="16384" width="9" style="1"/>
  </cols>
  <sheetData>
    <row r="1" spans="1:25" ht="21" customHeight="1">
      <c r="A1" s="308" t="s">
        <v>102</v>
      </c>
      <c r="B1" s="308"/>
      <c r="C1" s="308"/>
      <c r="D1" s="308"/>
      <c r="E1" s="308"/>
      <c r="F1" s="308"/>
      <c r="G1" s="308"/>
      <c r="H1" s="308"/>
      <c r="I1" s="308"/>
      <c r="J1" s="308"/>
      <c r="K1" s="308"/>
      <c r="L1" s="308"/>
      <c r="M1" s="308"/>
      <c r="N1" s="308"/>
      <c r="O1" s="308"/>
      <c r="P1" s="308"/>
      <c r="Q1" s="308"/>
      <c r="R1" s="308"/>
      <c r="S1" s="308"/>
      <c r="T1" s="308"/>
      <c r="U1" s="308"/>
      <c r="V1" s="308"/>
      <c r="W1" s="308"/>
      <c r="X1" s="308"/>
      <c r="Y1" s="308"/>
    </row>
    <row r="2" spans="1:25" ht="15.75" customHeight="1">
      <c r="A2" s="23"/>
      <c r="B2" s="23"/>
      <c r="C2" s="23"/>
      <c r="D2" s="23"/>
      <c r="E2" s="23"/>
      <c r="F2" s="23"/>
      <c r="G2" s="23"/>
      <c r="H2" s="23"/>
      <c r="I2" s="23"/>
      <c r="J2" s="23"/>
      <c r="K2" s="23"/>
      <c r="L2" s="23"/>
      <c r="M2" s="23"/>
      <c r="N2" s="23"/>
      <c r="O2" s="23"/>
      <c r="P2" s="23"/>
      <c r="Q2" s="23"/>
      <c r="R2" s="23"/>
      <c r="S2" s="23"/>
      <c r="T2" s="23"/>
      <c r="U2" s="23"/>
      <c r="V2" s="23"/>
      <c r="W2" s="23"/>
      <c r="Y2" s="47"/>
    </row>
    <row r="3" spans="1:25" ht="15.75" customHeight="1">
      <c r="A3" s="1">
        <v>1</v>
      </c>
      <c r="B3" s="1" t="s">
        <v>103</v>
      </c>
    </row>
    <row r="4" spans="1:25" ht="15.75" customHeight="1">
      <c r="B4" s="9" t="s">
        <v>285</v>
      </c>
      <c r="C4" s="1" t="s">
        <v>413</v>
      </c>
    </row>
    <row r="5" spans="1:25" ht="21" customHeight="1">
      <c r="B5" s="9"/>
      <c r="C5" s="1" t="s">
        <v>286</v>
      </c>
    </row>
    <row r="6" spans="1:25" ht="15.75" customHeight="1"/>
    <row r="7" spans="1:25" ht="15.75" customHeight="1">
      <c r="B7" s="9" t="s">
        <v>287</v>
      </c>
      <c r="C7" s="1" t="s">
        <v>104</v>
      </c>
    </row>
    <row r="8" spans="1:25" ht="15.75" customHeight="1">
      <c r="D8" s="1" t="s">
        <v>122</v>
      </c>
    </row>
    <row r="9" spans="1:25" ht="15.75" customHeight="1"/>
    <row r="10" spans="1:25" ht="15.75" customHeight="1">
      <c r="B10" s="9" t="s">
        <v>280</v>
      </c>
      <c r="C10" s="1" t="s">
        <v>105</v>
      </c>
    </row>
    <row r="11" spans="1:25" ht="15.75" customHeight="1">
      <c r="D11" s="1" t="s">
        <v>106</v>
      </c>
    </row>
    <row r="12" spans="1:25" ht="15.75" customHeight="1"/>
    <row r="13" spans="1:25" ht="15.75" customHeight="1">
      <c r="A13" s="1">
        <v>2</v>
      </c>
      <c r="B13" s="1" t="s">
        <v>174</v>
      </c>
    </row>
    <row r="14" spans="1:25" ht="15.75" customHeight="1">
      <c r="B14" s="1" t="s">
        <v>175</v>
      </c>
    </row>
    <row r="15" spans="1:25" ht="15.75" customHeight="1">
      <c r="C15" s="371" t="s">
        <v>107</v>
      </c>
      <c r="D15" s="371"/>
      <c r="E15" s="371"/>
      <c r="F15" s="371"/>
      <c r="G15" s="371"/>
      <c r="H15" s="371"/>
      <c r="I15" s="371"/>
      <c r="J15" s="371"/>
      <c r="K15" s="371"/>
      <c r="L15" s="372" t="s">
        <v>108</v>
      </c>
      <c r="M15" s="372"/>
      <c r="N15" s="372"/>
      <c r="O15" s="372" t="s">
        <v>109</v>
      </c>
      <c r="P15" s="372"/>
      <c r="Q15" s="372"/>
      <c r="R15" s="372" t="s">
        <v>110</v>
      </c>
      <c r="S15" s="372"/>
      <c r="T15" s="372"/>
      <c r="U15" s="372" t="s">
        <v>111</v>
      </c>
      <c r="V15" s="372"/>
      <c r="W15" s="372"/>
    </row>
    <row r="16" spans="1:25" ht="15.75" customHeight="1">
      <c r="C16" s="368" t="s">
        <v>112</v>
      </c>
      <c r="D16" s="369"/>
      <c r="E16" s="369"/>
      <c r="F16" s="369"/>
      <c r="G16" s="369"/>
      <c r="H16" s="369"/>
      <c r="I16" s="369"/>
      <c r="J16" s="369"/>
      <c r="K16" s="370"/>
      <c r="L16" s="6"/>
      <c r="M16" s="46"/>
      <c r="N16" s="48"/>
      <c r="O16" s="6"/>
      <c r="P16" s="46"/>
      <c r="Q16" s="48"/>
      <c r="R16" s="6"/>
      <c r="S16" s="46"/>
      <c r="T16" s="48"/>
      <c r="U16" s="6"/>
      <c r="V16" s="46"/>
      <c r="W16" s="48"/>
    </row>
    <row r="17" spans="1:23" ht="15.75" customHeight="1">
      <c r="C17" s="24"/>
      <c r="D17" s="17" t="s">
        <v>17</v>
      </c>
      <c r="E17" s="17"/>
      <c r="F17" s="17"/>
      <c r="G17" s="17"/>
      <c r="H17" s="17"/>
      <c r="I17" s="17"/>
      <c r="J17" s="17"/>
      <c r="K17" s="25"/>
      <c r="L17" s="6"/>
      <c r="M17" s="46">
        <v>131860</v>
      </c>
      <c r="N17" s="48"/>
      <c r="O17" s="6"/>
      <c r="P17" s="46">
        <v>2</v>
      </c>
      <c r="Q17" s="48"/>
      <c r="R17" s="6"/>
      <c r="S17" s="46"/>
      <c r="T17" s="48"/>
      <c r="U17" s="6"/>
      <c r="V17" s="46">
        <f t="shared" ref="V17:V23" si="0">M17+P17-S17</f>
        <v>131862</v>
      </c>
      <c r="W17" s="48"/>
    </row>
    <row r="18" spans="1:23" ht="15.75" customHeight="1">
      <c r="C18" s="6"/>
      <c r="D18" s="1" t="s">
        <v>123</v>
      </c>
      <c r="K18" s="60"/>
      <c r="L18" s="6"/>
      <c r="M18" s="46">
        <v>22266005</v>
      </c>
      <c r="N18" s="48"/>
      <c r="O18" s="6"/>
      <c r="P18" s="46">
        <v>9</v>
      </c>
      <c r="Q18" s="48"/>
      <c r="R18" s="6"/>
      <c r="S18" s="46">
        <v>8047000</v>
      </c>
      <c r="T18" s="48"/>
      <c r="U18" s="6"/>
      <c r="V18" s="46">
        <f t="shared" si="0"/>
        <v>14219014</v>
      </c>
      <c r="W18" s="48"/>
    </row>
    <row r="19" spans="1:23" ht="15.75" customHeight="1">
      <c r="C19" s="6"/>
      <c r="D19" s="1" t="s">
        <v>363</v>
      </c>
      <c r="K19" s="60"/>
      <c r="L19" s="6"/>
      <c r="M19" s="46">
        <v>118609258</v>
      </c>
      <c r="N19" s="48"/>
      <c r="O19" s="6"/>
      <c r="P19" s="46">
        <v>0</v>
      </c>
      <c r="Q19" s="48"/>
      <c r="R19" s="6"/>
      <c r="S19" s="46">
        <v>2801793</v>
      </c>
      <c r="T19" s="48"/>
      <c r="U19" s="6"/>
      <c r="V19" s="46">
        <f t="shared" si="0"/>
        <v>115807465</v>
      </c>
      <c r="W19" s="48"/>
    </row>
    <row r="20" spans="1:23" ht="15.75" customHeight="1">
      <c r="C20" s="6"/>
      <c r="D20" s="1" t="s">
        <v>144</v>
      </c>
      <c r="K20" s="60"/>
      <c r="L20" s="6"/>
      <c r="M20" s="46">
        <v>28956054</v>
      </c>
      <c r="N20" s="48"/>
      <c r="O20" s="6"/>
      <c r="P20" s="46">
        <v>0</v>
      </c>
      <c r="Q20" s="48"/>
      <c r="R20" s="6"/>
      <c r="S20" s="46">
        <v>4062929</v>
      </c>
      <c r="T20" s="48"/>
      <c r="U20" s="6"/>
      <c r="V20" s="46">
        <f t="shared" si="0"/>
        <v>24893125</v>
      </c>
      <c r="W20" s="48"/>
    </row>
    <row r="21" spans="1:23" ht="15.75" customHeight="1">
      <c r="C21" s="6"/>
      <c r="D21" s="1" t="s">
        <v>326</v>
      </c>
      <c r="K21" s="60"/>
      <c r="L21" s="6"/>
      <c r="M21" s="46">
        <v>79371859</v>
      </c>
      <c r="N21" s="48"/>
      <c r="O21" s="6"/>
      <c r="P21" s="46">
        <v>0</v>
      </c>
      <c r="Q21" s="48"/>
      <c r="R21" s="6"/>
      <c r="S21" s="46">
        <v>6133385</v>
      </c>
      <c r="T21" s="48"/>
      <c r="U21" s="6"/>
      <c r="V21" s="46">
        <f t="shared" si="0"/>
        <v>73238474</v>
      </c>
      <c r="W21" s="48"/>
    </row>
    <row r="22" spans="1:23" ht="15.75" customHeight="1">
      <c r="C22" s="6"/>
      <c r="D22" s="1" t="s">
        <v>364</v>
      </c>
      <c r="K22" s="60"/>
      <c r="L22" s="6"/>
      <c r="M22" s="46">
        <v>66</v>
      </c>
      <c r="N22" s="48"/>
      <c r="O22" s="6"/>
      <c r="P22" s="46">
        <v>0</v>
      </c>
      <c r="Q22" s="48"/>
      <c r="R22" s="6"/>
      <c r="S22" s="46">
        <v>0</v>
      </c>
      <c r="T22" s="48"/>
      <c r="U22" s="6"/>
      <c r="V22" s="46">
        <f t="shared" si="0"/>
        <v>66</v>
      </c>
      <c r="W22" s="48"/>
    </row>
    <row r="23" spans="1:23" ht="15.75" customHeight="1">
      <c r="C23" s="44"/>
      <c r="D23" s="45" t="s">
        <v>365</v>
      </c>
      <c r="E23" s="45"/>
      <c r="F23" s="45"/>
      <c r="G23" s="45"/>
      <c r="H23" s="45"/>
      <c r="I23" s="45"/>
      <c r="J23" s="45"/>
      <c r="K23" s="104"/>
      <c r="L23" s="6"/>
      <c r="M23" s="46">
        <v>22687855</v>
      </c>
      <c r="N23" s="48"/>
      <c r="O23" s="6"/>
      <c r="P23" s="46">
        <v>515020</v>
      </c>
      <c r="Q23" s="48"/>
      <c r="R23" s="6"/>
      <c r="S23" s="46">
        <v>8178181</v>
      </c>
      <c r="T23" s="48"/>
      <c r="U23" s="6"/>
      <c r="V23" s="46">
        <f t="shared" si="0"/>
        <v>15024694</v>
      </c>
      <c r="W23" s="48"/>
    </row>
    <row r="24" spans="1:23" ht="15.75" customHeight="1">
      <c r="C24" s="373" t="s">
        <v>113</v>
      </c>
      <c r="D24" s="374"/>
      <c r="E24" s="374"/>
      <c r="F24" s="374"/>
      <c r="G24" s="374"/>
      <c r="H24" s="374"/>
      <c r="I24" s="374"/>
      <c r="J24" s="374"/>
      <c r="K24" s="375"/>
      <c r="L24" s="49"/>
      <c r="M24" s="51">
        <f>SUM(M17:M23)</f>
        <v>272022957</v>
      </c>
      <c r="N24" s="50"/>
      <c r="O24" s="49"/>
      <c r="P24" s="51">
        <f>SUM(P17:P23)</f>
        <v>515031</v>
      </c>
      <c r="Q24" s="50"/>
      <c r="R24" s="49"/>
      <c r="S24" s="51">
        <f>SUM(S17:S23)</f>
        <v>29223288</v>
      </c>
      <c r="T24" s="50"/>
      <c r="U24" s="49"/>
      <c r="V24" s="51">
        <f>SUM(V17:V23)</f>
        <v>243314700</v>
      </c>
      <c r="W24" s="50"/>
    </row>
    <row r="25" spans="1:23" ht="15.75" customHeight="1">
      <c r="C25" s="7"/>
      <c r="D25" s="7"/>
      <c r="E25" s="7"/>
      <c r="F25" s="7"/>
      <c r="G25" s="7"/>
      <c r="H25" s="7"/>
      <c r="I25" s="7"/>
      <c r="J25" s="7"/>
      <c r="K25" s="7"/>
      <c r="M25" s="46"/>
      <c r="N25" s="46"/>
      <c r="P25" s="46"/>
      <c r="Q25" s="46"/>
      <c r="S25" s="46"/>
      <c r="T25" s="46"/>
      <c r="V25" s="46"/>
      <c r="W25" s="46"/>
    </row>
    <row r="26" spans="1:23" ht="15.75" customHeight="1">
      <c r="A26" s="1">
        <v>3</v>
      </c>
      <c r="B26" s="1" t="s">
        <v>176</v>
      </c>
    </row>
    <row r="27" spans="1:23" ht="15.75" customHeight="1">
      <c r="B27" s="1" t="s">
        <v>177</v>
      </c>
    </row>
    <row r="28" spans="1:23" ht="15.75" customHeight="1"/>
    <row r="29" spans="1:23" ht="27.75" customHeight="1">
      <c r="C29" s="376" t="s">
        <v>107</v>
      </c>
      <c r="D29" s="377"/>
      <c r="E29" s="377"/>
      <c r="F29" s="377"/>
      <c r="G29" s="377"/>
      <c r="H29" s="377"/>
      <c r="I29" s="377"/>
      <c r="J29" s="377"/>
      <c r="K29" s="378"/>
      <c r="L29" s="379" t="s">
        <v>111</v>
      </c>
      <c r="M29" s="380"/>
      <c r="N29" s="381"/>
      <c r="O29" s="365" t="s">
        <v>114</v>
      </c>
      <c r="P29" s="366"/>
      <c r="Q29" s="367"/>
      <c r="R29" s="365" t="s">
        <v>115</v>
      </c>
      <c r="S29" s="366"/>
      <c r="T29" s="367"/>
      <c r="U29" s="365" t="s">
        <v>116</v>
      </c>
      <c r="V29" s="366"/>
      <c r="W29" s="367"/>
    </row>
    <row r="30" spans="1:23" ht="15.75" customHeight="1">
      <c r="C30" s="382" t="s">
        <v>112</v>
      </c>
      <c r="D30" s="383"/>
      <c r="E30" s="383"/>
      <c r="F30" s="383"/>
      <c r="G30" s="383"/>
      <c r="H30" s="383"/>
      <c r="I30" s="383"/>
      <c r="J30" s="383"/>
      <c r="K30" s="384"/>
      <c r="L30" s="6"/>
      <c r="M30" s="46"/>
      <c r="N30" s="48"/>
      <c r="O30" s="6"/>
      <c r="P30" s="46"/>
      <c r="Q30" s="48"/>
      <c r="R30" s="6"/>
      <c r="S30" s="46"/>
      <c r="T30" s="48"/>
      <c r="U30" s="6"/>
      <c r="V30" s="46"/>
      <c r="W30" s="48"/>
    </row>
    <row r="31" spans="1:23" ht="15.75" customHeight="1">
      <c r="C31" s="24"/>
      <c r="D31" s="17" t="s">
        <v>17</v>
      </c>
      <c r="E31" s="17"/>
      <c r="F31" s="17"/>
      <c r="G31" s="17"/>
      <c r="H31" s="17"/>
      <c r="I31" s="17"/>
      <c r="J31" s="17"/>
      <c r="K31" s="25"/>
      <c r="L31" s="6"/>
      <c r="M31" s="46">
        <v>131862</v>
      </c>
      <c r="N31" s="48"/>
      <c r="O31" s="6" t="s">
        <v>178</v>
      </c>
      <c r="P31" s="46">
        <v>131862</v>
      </c>
      <c r="Q31" s="48" t="s">
        <v>179</v>
      </c>
      <c r="R31" s="6" t="s">
        <v>178</v>
      </c>
      <c r="S31" s="46">
        <v>0</v>
      </c>
      <c r="T31" s="48" t="s">
        <v>179</v>
      </c>
      <c r="U31" s="46" t="s">
        <v>178</v>
      </c>
      <c r="V31" s="46">
        <v>0</v>
      </c>
      <c r="W31" s="48" t="s">
        <v>179</v>
      </c>
    </row>
    <row r="32" spans="1:23" ht="15.75" customHeight="1">
      <c r="B32" s="60"/>
      <c r="D32" s="1" t="s">
        <v>123</v>
      </c>
      <c r="K32" s="60"/>
      <c r="M32" s="46">
        <v>14219014</v>
      </c>
      <c r="N32" s="48"/>
      <c r="O32" s="6" t="s">
        <v>30</v>
      </c>
      <c r="P32" s="46">
        <v>14219014</v>
      </c>
      <c r="Q32" s="48" t="s">
        <v>31</v>
      </c>
      <c r="R32" s="6" t="s">
        <v>30</v>
      </c>
      <c r="S32" s="46">
        <v>0</v>
      </c>
      <c r="T32" s="48" t="s">
        <v>31</v>
      </c>
      <c r="U32" s="6" t="s">
        <v>30</v>
      </c>
      <c r="V32" s="46">
        <v>0</v>
      </c>
      <c r="W32" s="48" t="s">
        <v>31</v>
      </c>
    </row>
    <row r="33" spans="1:23" ht="15.75" customHeight="1">
      <c r="B33" s="60"/>
      <c r="D33" s="1" t="s">
        <v>363</v>
      </c>
      <c r="K33" s="60"/>
      <c r="M33" s="46">
        <v>115807465</v>
      </c>
      <c r="N33" s="46"/>
      <c r="O33" s="6" t="s">
        <v>30</v>
      </c>
      <c r="P33" s="46">
        <v>115807465</v>
      </c>
      <c r="Q33" s="48" t="s">
        <v>31</v>
      </c>
      <c r="R33" s="6" t="s">
        <v>30</v>
      </c>
      <c r="S33" s="46">
        <v>0</v>
      </c>
      <c r="T33" s="48" t="s">
        <v>31</v>
      </c>
      <c r="U33" s="6" t="s">
        <v>30</v>
      </c>
      <c r="V33" s="46">
        <v>0</v>
      </c>
      <c r="W33" s="48" t="s">
        <v>31</v>
      </c>
    </row>
    <row r="34" spans="1:23" ht="15.75" customHeight="1">
      <c r="B34" s="60"/>
      <c r="D34" s="1" t="s">
        <v>144</v>
      </c>
      <c r="K34" s="60"/>
      <c r="M34" s="46">
        <v>24893125</v>
      </c>
      <c r="N34" s="46"/>
      <c r="O34" s="6" t="s">
        <v>30</v>
      </c>
      <c r="P34" s="46">
        <v>24893125</v>
      </c>
      <c r="Q34" s="48" t="s">
        <v>31</v>
      </c>
      <c r="R34" s="6" t="s">
        <v>30</v>
      </c>
      <c r="S34" s="46">
        <v>0</v>
      </c>
      <c r="T34" s="48" t="s">
        <v>31</v>
      </c>
      <c r="U34" s="6" t="s">
        <v>30</v>
      </c>
      <c r="V34" s="46">
        <v>0</v>
      </c>
      <c r="W34" s="48" t="s">
        <v>31</v>
      </c>
    </row>
    <row r="35" spans="1:23" ht="15.75" customHeight="1">
      <c r="B35" s="60"/>
      <c r="D35" s="1" t="s">
        <v>342</v>
      </c>
      <c r="K35" s="60"/>
      <c r="M35" s="47">
        <v>73238474</v>
      </c>
      <c r="O35" s="6" t="s">
        <v>30</v>
      </c>
      <c r="P35" s="47">
        <v>73238474</v>
      </c>
      <c r="Q35" s="48" t="s">
        <v>31</v>
      </c>
      <c r="R35" s="6" t="s">
        <v>30</v>
      </c>
      <c r="S35" s="47">
        <v>0</v>
      </c>
      <c r="T35" s="48" t="s">
        <v>31</v>
      </c>
      <c r="U35" s="6" t="s">
        <v>30</v>
      </c>
      <c r="V35" s="47">
        <v>0</v>
      </c>
      <c r="W35" s="48" t="s">
        <v>31</v>
      </c>
    </row>
    <row r="36" spans="1:23" ht="15.75" customHeight="1">
      <c r="B36" s="60"/>
      <c r="D36" s="1" t="s">
        <v>364</v>
      </c>
      <c r="K36" s="60"/>
      <c r="M36" s="47">
        <v>66</v>
      </c>
      <c r="O36" s="6" t="s">
        <v>30</v>
      </c>
      <c r="P36" s="47">
        <v>66</v>
      </c>
      <c r="Q36" s="48" t="s">
        <v>31</v>
      </c>
      <c r="R36" s="6" t="s">
        <v>30</v>
      </c>
      <c r="S36" s="47">
        <v>0</v>
      </c>
      <c r="T36" s="48" t="s">
        <v>31</v>
      </c>
      <c r="U36" s="6" t="s">
        <v>30</v>
      </c>
      <c r="V36" s="47">
        <v>0</v>
      </c>
      <c r="W36" s="48" t="s">
        <v>31</v>
      </c>
    </row>
    <row r="37" spans="1:23" ht="15.75" customHeight="1">
      <c r="B37" s="60"/>
      <c r="C37" s="44"/>
      <c r="D37" s="45" t="s">
        <v>365</v>
      </c>
      <c r="E37" s="45"/>
      <c r="F37" s="45"/>
      <c r="G37" s="45"/>
      <c r="H37" s="45"/>
      <c r="I37" s="45"/>
      <c r="J37" s="45"/>
      <c r="K37" s="104"/>
      <c r="M37" s="47">
        <v>15024694</v>
      </c>
      <c r="O37" s="6" t="s">
        <v>30</v>
      </c>
      <c r="P37" s="47">
        <v>15024694</v>
      </c>
      <c r="Q37" s="48" t="s">
        <v>31</v>
      </c>
      <c r="R37" s="6" t="s">
        <v>30</v>
      </c>
      <c r="S37" s="47">
        <v>0</v>
      </c>
      <c r="T37" s="48" t="s">
        <v>31</v>
      </c>
      <c r="U37" s="6" t="s">
        <v>30</v>
      </c>
      <c r="V37" s="47">
        <v>0</v>
      </c>
      <c r="W37" s="48" t="s">
        <v>31</v>
      </c>
    </row>
    <row r="38" spans="1:23" ht="15.75" customHeight="1">
      <c r="C38" s="373" t="s">
        <v>113</v>
      </c>
      <c r="D38" s="374"/>
      <c r="E38" s="374"/>
      <c r="F38" s="374"/>
      <c r="G38" s="374"/>
      <c r="H38" s="374"/>
      <c r="I38" s="374"/>
      <c r="J38" s="374"/>
      <c r="K38" s="375"/>
      <c r="L38" s="49"/>
      <c r="M38" s="51">
        <f>SUM(M31:M37)</f>
        <v>243314700</v>
      </c>
      <c r="N38" s="50"/>
      <c r="O38" s="49" t="s">
        <v>30</v>
      </c>
      <c r="P38" s="51">
        <f>SUM(P31:P37)</f>
        <v>243314700</v>
      </c>
      <c r="Q38" s="50" t="s">
        <v>31</v>
      </c>
      <c r="R38" s="49" t="s">
        <v>30</v>
      </c>
      <c r="S38" s="51">
        <f>SUM(S31:S37)</f>
        <v>0</v>
      </c>
      <c r="T38" s="50" t="s">
        <v>31</v>
      </c>
      <c r="U38" s="49" t="s">
        <v>30</v>
      </c>
      <c r="V38" s="51">
        <f>SUM(V31:V37)</f>
        <v>0</v>
      </c>
      <c r="W38" s="50"/>
    </row>
    <row r="39" spans="1:23" ht="15.75" customHeight="1">
      <c r="C39" s="7"/>
      <c r="D39" s="7"/>
      <c r="E39" s="7"/>
      <c r="F39" s="7"/>
      <c r="G39" s="7"/>
      <c r="H39" s="7"/>
      <c r="I39" s="7"/>
      <c r="J39" s="7"/>
      <c r="K39" s="7"/>
      <c r="M39" s="46"/>
      <c r="N39" s="46"/>
      <c r="P39" s="46"/>
      <c r="Q39" s="46"/>
      <c r="S39" s="46"/>
      <c r="T39" s="46"/>
      <c r="V39" s="46"/>
      <c r="W39" s="46"/>
    </row>
    <row r="40" spans="1:23" ht="15.75" customHeight="1">
      <c r="A40" s="1">
        <v>4</v>
      </c>
      <c r="B40" s="1" t="s">
        <v>224</v>
      </c>
      <c r="C40" s="7"/>
      <c r="D40" s="7"/>
      <c r="E40" s="7"/>
      <c r="F40" s="7"/>
      <c r="G40" s="7"/>
      <c r="H40" s="7"/>
      <c r="I40" s="7"/>
      <c r="J40" s="7"/>
      <c r="K40" s="7"/>
      <c r="M40" s="46"/>
      <c r="N40" s="46"/>
      <c r="P40" s="46"/>
      <c r="Q40" s="46"/>
      <c r="S40" s="46"/>
      <c r="T40" s="46"/>
      <c r="V40" s="46"/>
      <c r="W40" s="46"/>
    </row>
    <row r="41" spans="1:23" ht="15.75" customHeight="1">
      <c r="C41" s="1" t="s">
        <v>225</v>
      </c>
      <c r="D41" s="7"/>
      <c r="E41" s="7"/>
      <c r="F41" s="7"/>
      <c r="G41" s="7"/>
      <c r="H41" s="7"/>
      <c r="I41" s="7"/>
      <c r="J41" s="7"/>
      <c r="K41" s="7"/>
      <c r="M41" s="46"/>
      <c r="N41" s="46"/>
      <c r="P41" s="46"/>
      <c r="Q41" s="46"/>
      <c r="S41" s="46"/>
      <c r="T41" s="46"/>
      <c r="V41" s="46"/>
      <c r="W41" s="46"/>
    </row>
    <row r="42" spans="1:23" ht="15.75" customHeight="1">
      <c r="C42" s="7"/>
      <c r="D42" s="7"/>
      <c r="E42" s="7"/>
      <c r="F42" s="7"/>
      <c r="G42" s="7"/>
      <c r="H42" s="7"/>
      <c r="I42" s="7"/>
      <c r="J42" s="7"/>
      <c r="K42" s="7"/>
      <c r="M42" s="46"/>
      <c r="N42" s="46"/>
      <c r="P42" s="46"/>
      <c r="Q42" s="46"/>
      <c r="S42" s="46"/>
      <c r="T42" s="46"/>
      <c r="V42" s="46"/>
      <c r="W42" s="46"/>
    </row>
    <row r="43" spans="1:23" ht="15.75" customHeight="1">
      <c r="A43" s="1">
        <v>5</v>
      </c>
      <c r="B43" s="1" t="s">
        <v>117</v>
      </c>
    </row>
    <row r="44" spans="1:23" ht="15.75" customHeight="1">
      <c r="B44" s="1" t="s">
        <v>118</v>
      </c>
    </row>
    <row r="45" spans="1:23" ht="15.75" customHeight="1"/>
    <row r="46" spans="1:23" ht="15.75" customHeight="1">
      <c r="C46" s="376" t="s">
        <v>107</v>
      </c>
      <c r="D46" s="377"/>
      <c r="E46" s="377"/>
      <c r="F46" s="377"/>
      <c r="G46" s="377"/>
      <c r="H46" s="377"/>
      <c r="I46" s="377"/>
      <c r="J46" s="377"/>
      <c r="K46" s="378"/>
      <c r="L46" s="379" t="s">
        <v>119</v>
      </c>
      <c r="M46" s="380"/>
      <c r="N46" s="381"/>
      <c r="O46" s="379" t="s">
        <v>120</v>
      </c>
      <c r="P46" s="380"/>
      <c r="Q46" s="381"/>
      <c r="R46" s="379" t="s">
        <v>111</v>
      </c>
      <c r="S46" s="380"/>
      <c r="T46" s="381"/>
      <c r="U46" s="132"/>
      <c r="V46" s="133"/>
      <c r="W46" s="133"/>
    </row>
    <row r="47" spans="1:23" ht="15.75" customHeight="1">
      <c r="C47" s="56" t="s">
        <v>124</v>
      </c>
      <c r="D47" s="61"/>
      <c r="E47" s="61"/>
      <c r="F47" s="61"/>
      <c r="G47" s="61"/>
      <c r="H47" s="61"/>
      <c r="I47" s="61"/>
      <c r="J47" s="61"/>
      <c r="K47" s="62"/>
      <c r="L47" s="6"/>
      <c r="M47" s="46">
        <v>161666670</v>
      </c>
      <c r="N47" s="48"/>
      <c r="O47" s="6"/>
      <c r="P47" s="46">
        <v>34752487</v>
      </c>
      <c r="Q47" s="48"/>
      <c r="R47" s="6"/>
      <c r="S47" s="46">
        <f t="shared" ref="S47:S53" si="1">M47-P47</f>
        <v>126914183</v>
      </c>
      <c r="T47" s="48"/>
      <c r="V47" s="46"/>
      <c r="W47" s="46"/>
    </row>
    <row r="48" spans="1:23" ht="15.75" customHeight="1">
      <c r="C48" s="24" t="s">
        <v>144</v>
      </c>
      <c r="D48" s="17"/>
      <c r="E48" s="17"/>
      <c r="F48" s="17"/>
      <c r="G48" s="17"/>
      <c r="H48" s="17"/>
      <c r="I48" s="17"/>
      <c r="J48" s="17"/>
      <c r="K48" s="25"/>
      <c r="L48" s="6"/>
      <c r="M48" s="46">
        <v>74616087</v>
      </c>
      <c r="N48" s="48"/>
      <c r="O48" s="6"/>
      <c r="P48" s="46">
        <v>48999497</v>
      </c>
      <c r="Q48" s="48"/>
      <c r="R48" s="6"/>
      <c r="S48" s="46">
        <f t="shared" si="1"/>
        <v>25616590</v>
      </c>
      <c r="T48" s="48"/>
      <c r="V48" s="46"/>
      <c r="W48" s="46"/>
    </row>
    <row r="49" spans="1:23" ht="15.75" customHeight="1">
      <c r="C49" s="24" t="s">
        <v>91</v>
      </c>
      <c r="D49" s="17"/>
      <c r="E49" s="17"/>
      <c r="F49" s="17"/>
      <c r="G49" s="17"/>
      <c r="H49" s="17"/>
      <c r="I49" s="17"/>
      <c r="J49" s="17"/>
      <c r="K49" s="25"/>
      <c r="L49" s="6"/>
      <c r="M49" s="46">
        <v>184229228</v>
      </c>
      <c r="N49" s="48"/>
      <c r="O49" s="6"/>
      <c r="P49" s="46">
        <v>107159293</v>
      </c>
      <c r="Q49" s="48"/>
      <c r="R49" s="6"/>
      <c r="S49" s="46">
        <f t="shared" si="1"/>
        <v>77069935</v>
      </c>
      <c r="T49" s="48"/>
      <c r="V49" s="46"/>
      <c r="W49" s="46"/>
    </row>
    <row r="50" spans="1:23" ht="15.75" customHeight="1">
      <c r="C50" s="24" t="s">
        <v>364</v>
      </c>
      <c r="D50" s="17"/>
      <c r="E50" s="17"/>
      <c r="F50" s="17"/>
      <c r="G50" s="17"/>
      <c r="H50" s="17"/>
      <c r="I50" s="17"/>
      <c r="J50" s="17"/>
      <c r="K50" s="25"/>
      <c r="L50" s="6"/>
      <c r="M50" s="46">
        <v>60495164</v>
      </c>
      <c r="N50" s="48"/>
      <c r="O50" s="6"/>
      <c r="P50" s="46">
        <v>60495098</v>
      </c>
      <c r="Q50" s="48"/>
      <c r="R50" s="6"/>
      <c r="S50" s="46">
        <f t="shared" si="1"/>
        <v>66</v>
      </c>
      <c r="T50" s="48"/>
      <c r="V50" s="46"/>
      <c r="W50" s="46"/>
    </row>
    <row r="51" spans="1:23" ht="15.75" customHeight="1">
      <c r="C51" s="24" t="s">
        <v>125</v>
      </c>
      <c r="D51" s="17"/>
      <c r="E51" s="17"/>
      <c r="F51" s="17"/>
      <c r="G51" s="17"/>
      <c r="H51" s="17"/>
      <c r="I51" s="17"/>
      <c r="J51" s="17"/>
      <c r="K51" s="25"/>
      <c r="L51" s="6"/>
      <c r="M51" s="46">
        <v>85725710</v>
      </c>
      <c r="N51" s="48"/>
      <c r="O51" s="6"/>
      <c r="P51" s="46">
        <v>70700989</v>
      </c>
      <c r="Q51" s="48"/>
      <c r="R51" s="6"/>
      <c r="S51" s="46">
        <f t="shared" si="1"/>
        <v>15024721</v>
      </c>
      <c r="T51" s="48"/>
      <c r="V51" s="46"/>
      <c r="W51" s="46"/>
    </row>
    <row r="52" spans="1:23" ht="15.75" customHeight="1">
      <c r="C52" s="24" t="s">
        <v>312</v>
      </c>
      <c r="D52" s="17"/>
      <c r="E52" s="17"/>
      <c r="F52" s="17"/>
      <c r="G52" s="17"/>
      <c r="H52" s="17"/>
      <c r="I52" s="17"/>
      <c r="J52" s="17"/>
      <c r="K52" s="25"/>
      <c r="L52" s="6"/>
      <c r="M52" s="46">
        <v>2128350</v>
      </c>
      <c r="N52" s="48"/>
      <c r="O52" s="6"/>
      <c r="P52" s="46">
        <v>2128350</v>
      </c>
      <c r="Q52" s="48"/>
      <c r="R52" s="6"/>
      <c r="S52" s="46">
        <f t="shared" si="1"/>
        <v>0</v>
      </c>
      <c r="T52" s="48"/>
      <c r="V52" s="46"/>
      <c r="W52" s="46"/>
    </row>
    <row r="53" spans="1:23" ht="15.75" customHeight="1">
      <c r="C53" s="164" t="s">
        <v>366</v>
      </c>
      <c r="D53" s="165"/>
      <c r="E53" s="165"/>
      <c r="F53" s="165"/>
      <c r="G53" s="165"/>
      <c r="H53" s="165"/>
      <c r="I53" s="165"/>
      <c r="J53" s="165"/>
      <c r="K53" s="166"/>
      <c r="L53" s="6"/>
      <c r="M53" s="46">
        <v>136500</v>
      </c>
      <c r="N53" s="48"/>
      <c r="O53" s="6"/>
      <c r="P53" s="46">
        <v>82305</v>
      </c>
      <c r="Q53" s="48"/>
      <c r="R53" s="6"/>
      <c r="S53" s="46">
        <f t="shared" si="1"/>
        <v>54195</v>
      </c>
      <c r="T53" s="48"/>
      <c r="V53" s="46"/>
      <c r="W53" s="46"/>
    </row>
    <row r="54" spans="1:23" ht="15.75" customHeight="1">
      <c r="C54" s="373" t="s">
        <v>113</v>
      </c>
      <c r="D54" s="374"/>
      <c r="E54" s="374"/>
      <c r="F54" s="374"/>
      <c r="G54" s="374"/>
      <c r="H54" s="374"/>
      <c r="I54" s="374"/>
      <c r="J54" s="374"/>
      <c r="K54" s="375"/>
      <c r="L54" s="49"/>
      <c r="M54" s="51">
        <f>SUM(M47:M53)</f>
        <v>568997709</v>
      </c>
      <c r="N54" s="50"/>
      <c r="O54" s="49"/>
      <c r="P54" s="51">
        <f>SUM(P47:P53)</f>
        <v>324318019</v>
      </c>
      <c r="Q54" s="50"/>
      <c r="R54" s="49"/>
      <c r="S54" s="51">
        <f>SUM(S47:S53)</f>
        <v>244679690</v>
      </c>
      <c r="T54" s="50"/>
      <c r="V54" s="46"/>
      <c r="W54" s="46"/>
    </row>
    <row r="55" spans="1:23" ht="15.75" customHeight="1">
      <c r="C55" s="7"/>
      <c r="D55" s="7"/>
      <c r="E55" s="7"/>
      <c r="F55" s="7"/>
      <c r="G55" s="7"/>
      <c r="H55" s="7"/>
      <c r="I55" s="7"/>
      <c r="J55" s="7"/>
      <c r="K55" s="7"/>
      <c r="M55" s="46"/>
      <c r="N55" s="46"/>
      <c r="P55" s="46"/>
      <c r="Q55" s="46"/>
      <c r="S55" s="46"/>
      <c r="T55" s="46"/>
      <c r="V55" s="46"/>
      <c r="W55" s="46"/>
    </row>
    <row r="56" spans="1:23">
      <c r="A56" s="1">
        <v>6</v>
      </c>
      <c r="B56" s="1" t="s">
        <v>226</v>
      </c>
      <c r="C56" s="7"/>
      <c r="D56" s="7"/>
      <c r="E56" s="7"/>
      <c r="F56" s="7"/>
      <c r="G56" s="7"/>
      <c r="H56" s="7"/>
      <c r="I56" s="7"/>
      <c r="J56" s="7"/>
      <c r="K56" s="7"/>
      <c r="M56" s="46"/>
      <c r="N56" s="46"/>
      <c r="P56" s="46"/>
      <c r="Q56" s="46"/>
      <c r="S56" s="46"/>
      <c r="T56" s="46"/>
      <c r="V56" s="46"/>
      <c r="W56" s="46"/>
    </row>
    <row r="57" spans="1:23" ht="13.5" customHeight="1">
      <c r="C57" s="7" t="s">
        <v>225</v>
      </c>
      <c r="D57" s="7"/>
      <c r="E57" s="7"/>
      <c r="F57" s="7"/>
      <c r="G57" s="7"/>
      <c r="H57" s="7"/>
      <c r="I57" s="7"/>
      <c r="J57" s="7"/>
      <c r="K57" s="7"/>
      <c r="M57" s="46"/>
      <c r="N57" s="46"/>
      <c r="P57" s="46"/>
      <c r="Q57" s="46"/>
      <c r="S57" s="46"/>
      <c r="T57" s="46"/>
      <c r="V57" s="46"/>
      <c r="W57" s="46"/>
    </row>
    <row r="59" spans="1:23">
      <c r="M59" s="101"/>
    </row>
  </sheetData>
  <mergeCells count="20">
    <mergeCell ref="R46:T46"/>
    <mergeCell ref="C24:K24"/>
    <mergeCell ref="C30:K30"/>
    <mergeCell ref="C38:K38"/>
    <mergeCell ref="R29:T29"/>
    <mergeCell ref="C54:K54"/>
    <mergeCell ref="C46:K46"/>
    <mergeCell ref="C29:K29"/>
    <mergeCell ref="L29:N29"/>
    <mergeCell ref="O29:Q29"/>
    <mergeCell ref="L46:N46"/>
    <mergeCell ref="O46:Q46"/>
    <mergeCell ref="A1:Y1"/>
    <mergeCell ref="U29:W29"/>
    <mergeCell ref="C16:K16"/>
    <mergeCell ref="C15:K15"/>
    <mergeCell ref="L15:N15"/>
    <mergeCell ref="O15:Q15"/>
    <mergeCell ref="R15:T15"/>
    <mergeCell ref="U15:W15"/>
  </mergeCells>
  <phoneticPr fontId="4"/>
  <pageMargins left="0.59055118110236227" right="0.39370078740157483" top="0.62992125984251968" bottom="0.98425196850393704" header="0.51181102362204722" footer="0.51181102362204722"/>
  <pageSetup paperSize="9" scale="86" firstPageNumber="21" orientation="portrait" useFirstPageNumber="1" r:id="rId1"/>
  <headerFooter>
    <oddFooter>&amp;C&amp;"HG丸ｺﾞｼｯｸM-PRO,標準"&amp;P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90"/>
  <sheetViews>
    <sheetView zoomScaleNormal="100" workbookViewId="0">
      <pane ySplit="5" topLeftCell="A46" activePane="bottomLeft" state="frozen"/>
      <selection activeCell="J13" sqref="J13"/>
      <selection pane="bottomLeft" activeCell="J13" sqref="J13:J14"/>
    </sheetView>
  </sheetViews>
  <sheetFormatPr defaultColWidth="9" defaultRowHeight="13.5"/>
  <cols>
    <col min="1" max="1" width="2.25" style="1" customWidth="1"/>
    <col min="2" max="2" width="3.125" style="1" customWidth="1"/>
    <col min="3" max="3" width="2.25" style="1" customWidth="1"/>
    <col min="4" max="4" width="15.875" style="1" customWidth="1"/>
    <col min="5" max="5" width="5.75" style="1" customWidth="1"/>
    <col min="6" max="6" width="10" style="1" customWidth="1"/>
    <col min="7" max="7" width="10.875" style="1" customWidth="1"/>
    <col min="8" max="9" width="12.25" style="1" customWidth="1"/>
    <col min="10" max="10" width="10.875" style="1" customWidth="1"/>
    <col min="11" max="11" width="10.375" style="1" customWidth="1"/>
    <col min="12" max="12" width="1.5" style="1" customWidth="1"/>
    <col min="13" max="13" width="9" style="1"/>
    <col min="14" max="14" width="12.125" style="1" bestFit="1" customWidth="1"/>
    <col min="15" max="16384" width="9" style="1"/>
  </cols>
  <sheetData>
    <row r="1" spans="1:13" ht="21" customHeight="1">
      <c r="A1" s="1">
        <v>7</v>
      </c>
      <c r="B1" s="1" t="s">
        <v>358</v>
      </c>
      <c r="J1" s="47"/>
      <c r="L1" s="47"/>
      <c r="M1" s="47"/>
    </row>
    <row r="2" spans="1:13" ht="15.75" customHeight="1">
      <c r="B2" s="1" t="s">
        <v>357</v>
      </c>
      <c r="J2" s="47"/>
      <c r="L2" s="47"/>
      <c r="M2" s="47"/>
    </row>
    <row r="3" spans="1:13" ht="15.75" customHeight="1"/>
    <row r="4" spans="1:13" ht="15.75" customHeight="1">
      <c r="C4" s="458" t="s">
        <v>221</v>
      </c>
      <c r="D4" s="459"/>
      <c r="E4" s="460"/>
      <c r="F4" s="461" t="s">
        <v>222</v>
      </c>
      <c r="G4" s="463" t="s">
        <v>227</v>
      </c>
      <c r="H4" s="461" t="s">
        <v>228</v>
      </c>
      <c r="I4" s="461" t="s">
        <v>229</v>
      </c>
      <c r="J4" s="452" t="s">
        <v>230</v>
      </c>
      <c r="K4" s="454" t="s">
        <v>231</v>
      </c>
    </row>
    <row r="5" spans="1:13" ht="21" customHeight="1">
      <c r="C5" s="373"/>
      <c r="D5" s="374"/>
      <c r="E5" s="375"/>
      <c r="F5" s="462"/>
      <c r="G5" s="464"/>
      <c r="H5" s="462"/>
      <c r="I5" s="462"/>
      <c r="J5" s="453"/>
      <c r="K5" s="455"/>
    </row>
    <row r="6" spans="1:13" ht="15.75" customHeight="1">
      <c r="C6" s="6" t="s">
        <v>223</v>
      </c>
      <c r="D6" s="61"/>
      <c r="E6" s="60"/>
      <c r="F6" s="60"/>
      <c r="G6" s="102"/>
      <c r="I6" s="102"/>
      <c r="J6" s="102"/>
      <c r="K6" s="62"/>
    </row>
    <row r="7" spans="1:13" ht="15.75" customHeight="1">
      <c r="B7" s="60"/>
      <c r="D7" s="445" t="s">
        <v>290</v>
      </c>
      <c r="E7" s="446"/>
      <c r="F7" s="456" t="s">
        <v>289</v>
      </c>
      <c r="G7" s="412">
        <v>0</v>
      </c>
      <c r="H7" s="428">
        <v>124599520</v>
      </c>
      <c r="I7" s="428">
        <v>124599520</v>
      </c>
      <c r="J7" s="457">
        <f>G7+H7-I7</f>
        <v>0</v>
      </c>
      <c r="K7" s="438" t="s">
        <v>288</v>
      </c>
      <c r="M7" s="1" t="s">
        <v>473</v>
      </c>
    </row>
    <row r="8" spans="1:13" ht="15.75" customHeight="1">
      <c r="B8" s="60"/>
      <c r="C8" s="161"/>
      <c r="D8" s="397"/>
      <c r="E8" s="398"/>
      <c r="F8" s="448"/>
      <c r="G8" s="394"/>
      <c r="H8" s="388"/>
      <c r="I8" s="388"/>
      <c r="J8" s="427">
        <f>G8+H8-I8</f>
        <v>0</v>
      </c>
      <c r="K8" s="422"/>
    </row>
    <row r="9" spans="1:13" ht="15.75" customHeight="1">
      <c r="B9" s="60"/>
      <c r="D9" s="465" t="s">
        <v>389</v>
      </c>
      <c r="E9" s="466"/>
      <c r="F9" s="447" t="s">
        <v>289</v>
      </c>
      <c r="G9" s="393">
        <v>0</v>
      </c>
      <c r="H9" s="393">
        <v>62461424</v>
      </c>
      <c r="I9" s="393">
        <v>62461424</v>
      </c>
      <c r="J9" s="393">
        <f>G9+H9-I9</f>
        <v>0</v>
      </c>
      <c r="K9" s="421" t="s">
        <v>288</v>
      </c>
      <c r="M9" s="1" t="s">
        <v>473</v>
      </c>
    </row>
    <row r="10" spans="1:13" ht="15.75" customHeight="1">
      <c r="B10" s="60"/>
      <c r="C10" s="161"/>
      <c r="D10" s="467"/>
      <c r="E10" s="468"/>
      <c r="F10" s="448"/>
      <c r="G10" s="394"/>
      <c r="H10" s="394"/>
      <c r="I10" s="394"/>
      <c r="J10" s="394"/>
      <c r="K10" s="422"/>
    </row>
    <row r="11" spans="1:13" ht="15.75" customHeight="1">
      <c r="B11" s="60"/>
      <c r="C11" s="159"/>
      <c r="D11" s="395" t="s">
        <v>390</v>
      </c>
      <c r="E11" s="396"/>
      <c r="F11" s="421" t="s">
        <v>289</v>
      </c>
      <c r="G11" s="393">
        <v>0</v>
      </c>
      <c r="H11" s="393">
        <v>11369050</v>
      </c>
      <c r="I11" s="393">
        <v>11369050</v>
      </c>
      <c r="J11" s="393">
        <f>G11+H11-I11</f>
        <v>0</v>
      </c>
      <c r="K11" s="421" t="s">
        <v>288</v>
      </c>
      <c r="L11" s="6"/>
    </row>
    <row r="12" spans="1:13" ht="15.75" customHeight="1">
      <c r="B12" s="60"/>
      <c r="C12" s="161"/>
      <c r="D12" s="397"/>
      <c r="E12" s="398"/>
      <c r="F12" s="422"/>
      <c r="G12" s="394"/>
      <c r="H12" s="394"/>
      <c r="I12" s="394"/>
      <c r="J12" s="394"/>
      <c r="K12" s="422"/>
    </row>
    <row r="13" spans="1:13" ht="15.75" customHeight="1">
      <c r="B13" s="60"/>
      <c r="D13" s="417" t="s">
        <v>416</v>
      </c>
      <c r="E13" s="418"/>
      <c r="F13" s="424" t="s">
        <v>289</v>
      </c>
      <c r="G13" s="419">
        <v>0</v>
      </c>
      <c r="H13" s="393">
        <v>7374734</v>
      </c>
      <c r="I13" s="393">
        <v>7374734</v>
      </c>
      <c r="J13" s="393">
        <f>G13+H13-I13</f>
        <v>0</v>
      </c>
      <c r="K13" s="421" t="s">
        <v>288</v>
      </c>
      <c r="M13" s="1" t="s">
        <v>474</v>
      </c>
    </row>
    <row r="14" spans="1:13" ht="15.75" customHeight="1">
      <c r="B14" s="60"/>
      <c r="C14" s="160"/>
      <c r="D14" s="403"/>
      <c r="E14" s="404"/>
      <c r="F14" s="425"/>
      <c r="G14" s="420"/>
      <c r="H14" s="394"/>
      <c r="I14" s="394"/>
      <c r="J14" s="394"/>
      <c r="K14" s="422"/>
    </row>
    <row r="15" spans="1:13" ht="15.75" customHeight="1">
      <c r="B15" s="60"/>
      <c r="C15" s="159"/>
      <c r="D15" s="401" t="s">
        <v>442</v>
      </c>
      <c r="E15" s="402"/>
      <c r="F15" s="421" t="s">
        <v>289</v>
      </c>
      <c r="G15" s="393">
        <v>0</v>
      </c>
      <c r="H15" s="393">
        <v>887000</v>
      </c>
      <c r="I15" s="393">
        <v>887000</v>
      </c>
      <c r="J15" s="393">
        <f>G15+H15-I15</f>
        <v>0</v>
      </c>
      <c r="K15" s="421" t="s">
        <v>288</v>
      </c>
      <c r="M15" s="1" t="s">
        <v>475</v>
      </c>
    </row>
    <row r="16" spans="1:13" ht="15.75" customHeight="1">
      <c r="B16" s="60"/>
      <c r="C16" s="161"/>
      <c r="D16" s="403"/>
      <c r="E16" s="404"/>
      <c r="F16" s="422"/>
      <c r="G16" s="394"/>
      <c r="H16" s="394"/>
      <c r="I16" s="394"/>
      <c r="J16" s="394"/>
      <c r="K16" s="422"/>
    </row>
    <row r="17" spans="2:14" ht="15.75" customHeight="1">
      <c r="B17" s="60"/>
      <c r="D17" s="417" t="s">
        <v>383</v>
      </c>
      <c r="E17" s="418"/>
      <c r="F17" s="424" t="s">
        <v>289</v>
      </c>
      <c r="G17" s="419">
        <v>0</v>
      </c>
      <c r="H17" s="393">
        <v>530000</v>
      </c>
      <c r="I17" s="393">
        <v>530000</v>
      </c>
      <c r="J17" s="393">
        <f>G17+H17-I17</f>
        <v>0</v>
      </c>
      <c r="K17" s="421" t="s">
        <v>288</v>
      </c>
    </row>
    <row r="18" spans="2:14" ht="15.75" customHeight="1">
      <c r="B18" s="60"/>
      <c r="C18" s="160"/>
      <c r="D18" s="403"/>
      <c r="E18" s="404"/>
      <c r="F18" s="425"/>
      <c r="G18" s="420"/>
      <c r="H18" s="394"/>
      <c r="I18" s="394"/>
      <c r="J18" s="394"/>
      <c r="K18" s="422"/>
    </row>
    <row r="19" spans="2:14" ht="15.75" customHeight="1">
      <c r="B19" s="60"/>
      <c r="D19" s="417" t="s">
        <v>488</v>
      </c>
      <c r="E19" s="418"/>
      <c r="F19" s="415" t="s">
        <v>438</v>
      </c>
      <c r="G19" s="419">
        <v>0</v>
      </c>
      <c r="H19" s="393">
        <v>99600</v>
      </c>
      <c r="I19" s="393">
        <v>99600</v>
      </c>
      <c r="J19" s="393">
        <f t="shared" ref="J19" si="0">G19+H19-I19</f>
        <v>0</v>
      </c>
      <c r="K19" s="421" t="s">
        <v>288</v>
      </c>
    </row>
    <row r="20" spans="2:14" ht="15.75" customHeight="1">
      <c r="B20" s="60"/>
      <c r="C20" s="160"/>
      <c r="D20" s="403"/>
      <c r="E20" s="404"/>
      <c r="F20" s="416"/>
      <c r="G20" s="420"/>
      <c r="H20" s="394"/>
      <c r="I20" s="394"/>
      <c r="J20" s="394"/>
      <c r="K20" s="422"/>
    </row>
    <row r="21" spans="2:14" ht="15.75" customHeight="1">
      <c r="B21" s="60"/>
      <c r="D21" s="417" t="s">
        <v>489</v>
      </c>
      <c r="E21" s="418"/>
      <c r="F21" s="415" t="s">
        <v>438</v>
      </c>
      <c r="G21" s="419">
        <v>0</v>
      </c>
      <c r="H21" s="393">
        <v>5340</v>
      </c>
      <c r="I21" s="393">
        <v>5340</v>
      </c>
      <c r="J21" s="393">
        <f t="shared" ref="J21" si="1">G21+H21-I21</f>
        <v>0</v>
      </c>
      <c r="K21" s="421" t="s">
        <v>288</v>
      </c>
      <c r="N21" s="1">
        <v>8</v>
      </c>
    </row>
    <row r="22" spans="2:14" ht="15.75" customHeight="1">
      <c r="B22" s="60"/>
      <c r="C22" s="160"/>
      <c r="D22" s="403"/>
      <c r="E22" s="404"/>
      <c r="F22" s="416"/>
      <c r="G22" s="420"/>
      <c r="H22" s="394"/>
      <c r="I22" s="394"/>
      <c r="J22" s="394"/>
      <c r="K22" s="422"/>
    </row>
    <row r="23" spans="2:14" ht="15.75" customHeight="1">
      <c r="B23" s="60"/>
      <c r="C23" s="159"/>
      <c r="D23" s="395" t="s">
        <v>331</v>
      </c>
      <c r="E23" s="396"/>
      <c r="F23" s="421" t="s">
        <v>289</v>
      </c>
      <c r="G23" s="387">
        <v>170853017</v>
      </c>
      <c r="H23" s="393">
        <v>0</v>
      </c>
      <c r="I23" s="393">
        <v>15116800</v>
      </c>
      <c r="J23" s="387">
        <f>G23+H23-I23</f>
        <v>155736217</v>
      </c>
      <c r="K23" s="385" t="s">
        <v>386</v>
      </c>
    </row>
    <row r="24" spans="2:14" ht="15.75" customHeight="1">
      <c r="B24" s="60"/>
      <c r="C24" s="160"/>
      <c r="D24" s="397"/>
      <c r="E24" s="398"/>
      <c r="F24" s="422"/>
      <c r="G24" s="388"/>
      <c r="H24" s="394"/>
      <c r="I24" s="394"/>
      <c r="J24" s="388">
        <f>G24+H24-I24</f>
        <v>0</v>
      </c>
      <c r="K24" s="386"/>
    </row>
    <row r="25" spans="2:14" ht="15.75" customHeight="1">
      <c r="B25" s="60"/>
      <c r="D25" s="417" t="s">
        <v>329</v>
      </c>
      <c r="E25" s="418"/>
      <c r="F25" s="469" t="s">
        <v>289</v>
      </c>
      <c r="G25" s="428">
        <v>39075457</v>
      </c>
      <c r="H25" s="393">
        <v>0</v>
      </c>
      <c r="I25" s="411">
        <v>1835266</v>
      </c>
      <c r="J25" s="450">
        <f>G25+H25-I25</f>
        <v>37240191</v>
      </c>
      <c r="K25" s="449" t="s">
        <v>386</v>
      </c>
    </row>
    <row r="26" spans="2:14" ht="15.75" customHeight="1">
      <c r="B26" s="60"/>
      <c r="C26" s="160"/>
      <c r="D26" s="403"/>
      <c r="E26" s="404"/>
      <c r="F26" s="470"/>
      <c r="G26" s="388"/>
      <c r="H26" s="394"/>
      <c r="I26" s="408"/>
      <c r="J26" s="451">
        <f>G26+H26-I26</f>
        <v>0</v>
      </c>
      <c r="K26" s="386"/>
    </row>
    <row r="27" spans="2:14" ht="15.75" customHeight="1">
      <c r="B27" s="60"/>
      <c r="D27" s="445" t="s">
        <v>330</v>
      </c>
      <c r="E27" s="446"/>
      <c r="F27" s="447" t="s">
        <v>289</v>
      </c>
      <c r="G27" s="393">
        <v>3196200</v>
      </c>
      <c r="H27" s="393">
        <v>0</v>
      </c>
      <c r="I27" s="393">
        <v>1598100</v>
      </c>
      <c r="J27" s="393">
        <f>G27+H27-I27</f>
        <v>1598100</v>
      </c>
      <c r="K27" s="385" t="s">
        <v>386</v>
      </c>
      <c r="L27" s="444"/>
    </row>
    <row r="28" spans="2:14" ht="15.75" customHeight="1">
      <c r="B28" s="60"/>
      <c r="D28" s="397"/>
      <c r="E28" s="398"/>
      <c r="F28" s="448"/>
      <c r="G28" s="394"/>
      <c r="H28" s="394"/>
      <c r="I28" s="394"/>
      <c r="J28" s="394"/>
      <c r="K28" s="386"/>
      <c r="L28" s="444"/>
    </row>
    <row r="29" spans="2:14" ht="15.75" customHeight="1">
      <c r="B29" s="60"/>
      <c r="C29" s="159"/>
      <c r="D29" s="389" t="s">
        <v>391</v>
      </c>
      <c r="E29" s="390"/>
      <c r="F29" s="424" t="s">
        <v>289</v>
      </c>
      <c r="G29" s="387">
        <v>14438635</v>
      </c>
      <c r="H29" s="393">
        <v>0</v>
      </c>
      <c r="I29" s="393">
        <v>730580</v>
      </c>
      <c r="J29" s="387">
        <f>G29+H29-I29</f>
        <v>13708055</v>
      </c>
      <c r="K29" s="385" t="s">
        <v>386</v>
      </c>
      <c r="N29" s="8"/>
    </row>
    <row r="30" spans="2:14" ht="15.75" customHeight="1">
      <c r="B30" s="60"/>
      <c r="D30" s="391"/>
      <c r="E30" s="392"/>
      <c r="F30" s="425"/>
      <c r="G30" s="388"/>
      <c r="H30" s="394"/>
      <c r="I30" s="394"/>
      <c r="J30" s="388"/>
      <c r="K30" s="386"/>
    </row>
    <row r="31" spans="2:14" ht="15.75" customHeight="1">
      <c r="B31" s="60"/>
      <c r="C31" s="159"/>
      <c r="D31" s="395" t="s">
        <v>409</v>
      </c>
      <c r="E31" s="396"/>
      <c r="F31" s="399" t="s">
        <v>289</v>
      </c>
      <c r="G31" s="393">
        <v>1</v>
      </c>
      <c r="H31" s="393">
        <v>0</v>
      </c>
      <c r="I31" s="393">
        <v>0</v>
      </c>
      <c r="J31" s="426">
        <f>G31+H31-I31</f>
        <v>1</v>
      </c>
      <c r="K31" s="385" t="s">
        <v>386</v>
      </c>
      <c r="N31" s="8"/>
    </row>
    <row r="32" spans="2:14" ht="15.75" customHeight="1">
      <c r="B32" s="60"/>
      <c r="D32" s="397"/>
      <c r="E32" s="398"/>
      <c r="F32" s="400"/>
      <c r="G32" s="394"/>
      <c r="H32" s="394"/>
      <c r="I32" s="394"/>
      <c r="J32" s="427"/>
      <c r="K32" s="386"/>
    </row>
    <row r="33" spans="2:14" ht="15.75" customHeight="1">
      <c r="B33" s="60"/>
      <c r="C33" s="159"/>
      <c r="D33" s="395" t="s">
        <v>454</v>
      </c>
      <c r="E33" s="396"/>
      <c r="F33" s="399" t="s">
        <v>289</v>
      </c>
      <c r="G33" s="393">
        <v>572688</v>
      </c>
      <c r="H33" s="393">
        <v>0</v>
      </c>
      <c r="I33" s="393">
        <v>196350</v>
      </c>
      <c r="J33" s="426">
        <f>G33+H33-I33</f>
        <v>376338</v>
      </c>
      <c r="K33" s="385" t="s">
        <v>386</v>
      </c>
    </row>
    <row r="34" spans="2:14" ht="15.75" customHeight="1">
      <c r="B34" s="60"/>
      <c r="D34" s="397"/>
      <c r="E34" s="398"/>
      <c r="F34" s="400"/>
      <c r="G34" s="394"/>
      <c r="H34" s="394"/>
      <c r="I34" s="394"/>
      <c r="J34" s="427"/>
      <c r="K34" s="386"/>
    </row>
    <row r="35" spans="2:14" ht="15.75" customHeight="1">
      <c r="B35" s="60"/>
      <c r="C35" s="159"/>
      <c r="D35" s="395" t="s">
        <v>451</v>
      </c>
      <c r="E35" s="396"/>
      <c r="F35" s="399" t="s">
        <v>289</v>
      </c>
      <c r="G35" s="393">
        <v>81945</v>
      </c>
      <c r="H35" s="393">
        <v>0</v>
      </c>
      <c r="I35" s="393">
        <v>20922</v>
      </c>
      <c r="J35" s="426">
        <f>G35+H35-I35</f>
        <v>61023</v>
      </c>
      <c r="K35" s="385" t="s">
        <v>386</v>
      </c>
      <c r="N35" s="8"/>
    </row>
    <row r="36" spans="2:14" ht="15.75" customHeight="1">
      <c r="B36" s="60"/>
      <c r="D36" s="397"/>
      <c r="E36" s="398"/>
      <c r="F36" s="400"/>
      <c r="G36" s="394"/>
      <c r="H36" s="394"/>
      <c r="I36" s="394"/>
      <c r="J36" s="427"/>
      <c r="K36" s="386"/>
      <c r="N36" s="8"/>
    </row>
    <row r="37" spans="2:14" ht="15.75" customHeight="1">
      <c r="B37" s="60"/>
      <c r="C37" s="159"/>
      <c r="D37" s="395" t="s">
        <v>455</v>
      </c>
      <c r="E37" s="396"/>
      <c r="F37" s="415" t="s">
        <v>438</v>
      </c>
      <c r="G37" s="393">
        <v>213126</v>
      </c>
      <c r="H37" s="393">
        <v>0</v>
      </c>
      <c r="I37" s="393">
        <v>82500</v>
      </c>
      <c r="J37" s="426">
        <f>G37+H37-I37</f>
        <v>130626</v>
      </c>
      <c r="K37" s="385" t="s">
        <v>386</v>
      </c>
    </row>
    <row r="38" spans="2:14" ht="15.75" customHeight="1">
      <c r="B38" s="60"/>
      <c r="D38" s="397"/>
      <c r="E38" s="398"/>
      <c r="F38" s="416"/>
      <c r="G38" s="394"/>
      <c r="H38" s="394"/>
      <c r="I38" s="394"/>
      <c r="J38" s="427"/>
      <c r="K38" s="386"/>
    </row>
    <row r="39" spans="2:14" ht="15.75" customHeight="1">
      <c r="B39" s="60"/>
      <c r="C39" s="159"/>
      <c r="D39" s="395" t="s">
        <v>449</v>
      </c>
      <c r="E39" s="396"/>
      <c r="F39" s="415" t="s">
        <v>438</v>
      </c>
      <c r="G39" s="393">
        <v>228617</v>
      </c>
      <c r="H39" s="393">
        <v>0</v>
      </c>
      <c r="I39" s="393">
        <v>63800</v>
      </c>
      <c r="J39" s="426">
        <f>G39+H39-I39</f>
        <v>164817</v>
      </c>
      <c r="K39" s="385" t="s">
        <v>386</v>
      </c>
    </row>
    <row r="40" spans="2:14" ht="15.75" customHeight="1">
      <c r="B40" s="60"/>
      <c r="D40" s="397"/>
      <c r="E40" s="398"/>
      <c r="F40" s="416"/>
      <c r="G40" s="394"/>
      <c r="H40" s="394"/>
      <c r="I40" s="394"/>
      <c r="J40" s="427"/>
      <c r="K40" s="386"/>
    </row>
    <row r="41" spans="2:14" ht="15.75" customHeight="1">
      <c r="B41" s="60"/>
      <c r="D41" s="395" t="s">
        <v>450</v>
      </c>
      <c r="E41" s="396"/>
      <c r="F41" s="415" t="s">
        <v>438</v>
      </c>
      <c r="G41" s="393">
        <v>197084</v>
      </c>
      <c r="H41" s="393">
        <v>0</v>
      </c>
      <c r="I41" s="393">
        <v>55000</v>
      </c>
      <c r="J41" s="426">
        <f>G41+H41-I41</f>
        <v>142084</v>
      </c>
      <c r="K41" s="385" t="s">
        <v>386</v>
      </c>
    </row>
    <row r="42" spans="2:14" ht="15.75" customHeight="1">
      <c r="B42" s="60"/>
      <c r="D42" s="397"/>
      <c r="E42" s="398"/>
      <c r="F42" s="416"/>
      <c r="G42" s="394"/>
      <c r="H42" s="394"/>
      <c r="I42" s="394"/>
      <c r="J42" s="427"/>
      <c r="K42" s="386"/>
    </row>
    <row r="43" spans="2:14" ht="15.75" customHeight="1">
      <c r="B43" s="60"/>
      <c r="C43" s="159"/>
      <c r="D43" s="395" t="s">
        <v>481</v>
      </c>
      <c r="E43" s="396"/>
      <c r="F43" s="399" t="s">
        <v>289</v>
      </c>
      <c r="G43" s="393">
        <v>0</v>
      </c>
      <c r="H43" s="393">
        <v>515020</v>
      </c>
      <c r="I43" s="393">
        <v>8583</v>
      </c>
      <c r="J43" s="426">
        <f>G43+H43-I43</f>
        <v>506437</v>
      </c>
      <c r="K43" s="385" t="s">
        <v>386</v>
      </c>
    </row>
    <row r="44" spans="2:14" ht="15.75" customHeight="1">
      <c r="B44" s="60"/>
      <c r="D44" s="397"/>
      <c r="E44" s="398"/>
      <c r="F44" s="400"/>
      <c r="G44" s="394"/>
      <c r="H44" s="394"/>
      <c r="I44" s="394"/>
      <c r="J44" s="427"/>
      <c r="K44" s="386"/>
    </row>
    <row r="45" spans="2:14" ht="15.75" customHeight="1">
      <c r="B45" s="60"/>
      <c r="C45" s="159"/>
      <c r="D45" s="127"/>
      <c r="E45" s="128"/>
      <c r="F45" s="129"/>
      <c r="G45" s="153"/>
      <c r="H45" s="172"/>
      <c r="I45" s="172"/>
      <c r="J45" s="153"/>
      <c r="K45" s="152"/>
    </row>
    <row r="46" spans="2:14" ht="15.75" customHeight="1">
      <c r="B46" s="60"/>
      <c r="C46" s="1" t="s">
        <v>193</v>
      </c>
      <c r="D46" s="127"/>
      <c r="E46" s="128"/>
      <c r="F46" s="129"/>
      <c r="G46" s="153"/>
      <c r="H46" s="172"/>
      <c r="I46" s="172"/>
      <c r="J46" s="153"/>
      <c r="K46" s="152"/>
    </row>
    <row r="47" spans="2:14" ht="27.75" customHeight="1">
      <c r="B47" s="60"/>
      <c r="C47" s="160"/>
      <c r="D47" s="403" t="s">
        <v>392</v>
      </c>
      <c r="E47" s="404"/>
      <c r="F47" s="158" t="s">
        <v>289</v>
      </c>
      <c r="G47" s="157">
        <v>0</v>
      </c>
      <c r="H47" s="157">
        <v>24192000</v>
      </c>
      <c r="I47" s="157">
        <v>24192000</v>
      </c>
      <c r="J47" s="157">
        <f>G47+H47-I47</f>
        <v>0</v>
      </c>
      <c r="K47" s="158" t="s">
        <v>288</v>
      </c>
      <c r="M47" s="1" t="s">
        <v>476</v>
      </c>
    </row>
    <row r="48" spans="2:14" ht="15.75" customHeight="1">
      <c r="B48" s="60"/>
      <c r="C48" s="159"/>
      <c r="D48" s="401" t="s">
        <v>439</v>
      </c>
      <c r="E48" s="402"/>
      <c r="F48" s="405" t="s">
        <v>438</v>
      </c>
      <c r="G48" s="393">
        <v>0</v>
      </c>
      <c r="H48" s="393">
        <v>180591</v>
      </c>
      <c r="I48" s="393">
        <v>180591</v>
      </c>
      <c r="J48" s="393">
        <f>G48+H48-I48</f>
        <v>0</v>
      </c>
      <c r="K48" s="421" t="s">
        <v>288</v>
      </c>
    </row>
    <row r="49" spans="2:11" ht="15.75" customHeight="1">
      <c r="B49" s="60"/>
      <c r="C49" s="160"/>
      <c r="D49" s="403"/>
      <c r="E49" s="404"/>
      <c r="F49" s="406"/>
      <c r="G49" s="394"/>
      <c r="H49" s="394"/>
      <c r="I49" s="394"/>
      <c r="J49" s="394"/>
      <c r="K49" s="422"/>
    </row>
    <row r="50" spans="2:11" ht="15.75" customHeight="1">
      <c r="B50" s="60"/>
      <c r="C50" s="159"/>
      <c r="D50" s="389" t="s">
        <v>465</v>
      </c>
      <c r="E50" s="390"/>
      <c r="F50" s="405" t="s">
        <v>438</v>
      </c>
      <c r="G50" s="393">
        <v>0</v>
      </c>
      <c r="H50" s="393">
        <v>1609000</v>
      </c>
      <c r="I50" s="393">
        <v>1609000</v>
      </c>
      <c r="J50" s="393">
        <f>G50+H50-I50</f>
        <v>0</v>
      </c>
      <c r="K50" s="421" t="s">
        <v>288</v>
      </c>
    </row>
    <row r="51" spans="2:11" ht="15.75" customHeight="1">
      <c r="B51" s="60"/>
      <c r="C51" s="160"/>
      <c r="D51" s="391"/>
      <c r="E51" s="392"/>
      <c r="F51" s="406"/>
      <c r="G51" s="394"/>
      <c r="H51" s="394"/>
      <c r="I51" s="394"/>
      <c r="J51" s="394"/>
      <c r="K51" s="422"/>
    </row>
    <row r="52" spans="2:11" ht="15.75" customHeight="1" thickBot="1">
      <c r="B52" s="60"/>
      <c r="C52" s="203"/>
      <c r="D52" s="204"/>
      <c r="E52" s="205"/>
      <c r="F52" s="206"/>
      <c r="G52" s="207"/>
      <c r="H52" s="208"/>
      <c r="I52" s="208"/>
      <c r="J52" s="207"/>
      <c r="K52" s="209"/>
    </row>
    <row r="53" spans="2:11" ht="15.75" customHeight="1">
      <c r="B53" s="60"/>
      <c r="C53" s="6" t="s">
        <v>232</v>
      </c>
      <c r="D53" s="77"/>
      <c r="E53" s="19"/>
      <c r="F53" s="129"/>
      <c r="G53" s="153"/>
      <c r="H53" s="172"/>
      <c r="I53" s="172"/>
      <c r="J53" s="153"/>
      <c r="K53" s="152"/>
    </row>
    <row r="54" spans="2:11" ht="15.75" customHeight="1">
      <c r="B54" s="60"/>
      <c r="C54" s="6"/>
      <c r="D54" s="417" t="s">
        <v>336</v>
      </c>
      <c r="E54" s="418"/>
      <c r="F54" s="423" t="s">
        <v>332</v>
      </c>
      <c r="G54" s="428">
        <v>15290288</v>
      </c>
      <c r="H54" s="412">
        <v>0</v>
      </c>
      <c r="I54" s="411">
        <v>713714</v>
      </c>
      <c r="J54" s="471">
        <f>G54+H54-I54</f>
        <v>14576574</v>
      </c>
      <c r="K54" s="449" t="s">
        <v>386</v>
      </c>
    </row>
    <row r="55" spans="2:11" ht="15.75" customHeight="1">
      <c r="B55" s="60"/>
      <c r="C55" s="6"/>
      <c r="D55" s="417"/>
      <c r="E55" s="418"/>
      <c r="F55" s="423"/>
      <c r="G55" s="428"/>
      <c r="H55" s="412"/>
      <c r="I55" s="411"/>
      <c r="J55" s="471"/>
      <c r="K55" s="449"/>
    </row>
    <row r="56" spans="2:11" ht="15.75" customHeight="1">
      <c r="B56" s="60"/>
      <c r="C56" s="159"/>
      <c r="D56" s="401" t="s">
        <v>333</v>
      </c>
      <c r="E56" s="402"/>
      <c r="F56" s="413" t="s">
        <v>332</v>
      </c>
      <c r="G56" s="393">
        <v>5477974</v>
      </c>
      <c r="H56" s="393">
        <v>0</v>
      </c>
      <c r="I56" s="393">
        <v>754673</v>
      </c>
      <c r="J56" s="409">
        <f>G56+H56-I56</f>
        <v>4723301</v>
      </c>
      <c r="K56" s="385" t="s">
        <v>386</v>
      </c>
    </row>
    <row r="57" spans="2:11" ht="15.75" customHeight="1">
      <c r="B57" s="60"/>
      <c r="C57" s="160"/>
      <c r="D57" s="403"/>
      <c r="E57" s="404"/>
      <c r="F57" s="414"/>
      <c r="G57" s="394"/>
      <c r="H57" s="394"/>
      <c r="I57" s="394"/>
      <c r="J57" s="410"/>
      <c r="K57" s="386"/>
    </row>
    <row r="58" spans="2:11" ht="15.75" customHeight="1">
      <c r="B58" s="60"/>
      <c r="C58" s="159"/>
      <c r="D58" s="401" t="s">
        <v>486</v>
      </c>
      <c r="E58" s="402"/>
      <c r="F58" s="405" t="s">
        <v>438</v>
      </c>
      <c r="G58" s="407">
        <v>0</v>
      </c>
      <c r="H58" s="407">
        <v>1256000</v>
      </c>
      <c r="I58" s="407">
        <v>1256000</v>
      </c>
      <c r="J58" s="407">
        <f>G58+H58-I58</f>
        <v>0</v>
      </c>
      <c r="K58" s="421" t="s">
        <v>412</v>
      </c>
    </row>
    <row r="59" spans="2:11" ht="15.75" customHeight="1">
      <c r="B59" s="60"/>
      <c r="C59" s="160"/>
      <c r="D59" s="403"/>
      <c r="E59" s="404"/>
      <c r="F59" s="406"/>
      <c r="G59" s="408"/>
      <c r="H59" s="408"/>
      <c r="I59" s="408"/>
      <c r="J59" s="408"/>
      <c r="K59" s="422"/>
    </row>
    <row r="60" spans="2:11" ht="15.75" customHeight="1">
      <c r="B60" s="60"/>
      <c r="C60" s="159"/>
      <c r="D60" s="401" t="s">
        <v>487</v>
      </c>
      <c r="E60" s="402"/>
      <c r="F60" s="405" t="s">
        <v>438</v>
      </c>
      <c r="G60" s="407">
        <v>0</v>
      </c>
      <c r="H60" s="407">
        <v>600000</v>
      </c>
      <c r="I60" s="407">
        <v>600000</v>
      </c>
      <c r="J60" s="407">
        <f>G60+H60-I60</f>
        <v>0</v>
      </c>
      <c r="K60" s="421" t="s">
        <v>288</v>
      </c>
    </row>
    <row r="61" spans="2:11" ht="15.75" customHeight="1">
      <c r="B61" s="60"/>
      <c r="C61" s="160"/>
      <c r="D61" s="403"/>
      <c r="E61" s="404"/>
      <c r="F61" s="406"/>
      <c r="G61" s="408"/>
      <c r="H61" s="408"/>
      <c r="I61" s="408"/>
      <c r="J61" s="408"/>
      <c r="K61" s="422"/>
    </row>
    <row r="62" spans="2:11" ht="15.75" customHeight="1">
      <c r="B62" s="60"/>
      <c r="C62" s="6"/>
      <c r="D62" s="417" t="s">
        <v>417</v>
      </c>
      <c r="E62" s="418"/>
      <c r="F62" s="439" t="s">
        <v>438</v>
      </c>
      <c r="G62" s="411">
        <v>0</v>
      </c>
      <c r="H62" s="411">
        <v>50050</v>
      </c>
      <c r="I62" s="411">
        <v>50050</v>
      </c>
      <c r="J62" s="411">
        <f>G62+H62-I62</f>
        <v>0</v>
      </c>
      <c r="K62" s="438" t="s">
        <v>288</v>
      </c>
    </row>
    <row r="63" spans="2:11" ht="15.75" customHeight="1">
      <c r="B63" s="60"/>
      <c r="C63" s="160"/>
      <c r="D63" s="403"/>
      <c r="E63" s="404"/>
      <c r="F63" s="406"/>
      <c r="G63" s="408"/>
      <c r="H63" s="408"/>
      <c r="I63" s="408"/>
      <c r="J63" s="408"/>
      <c r="K63" s="422"/>
    </row>
    <row r="64" spans="2:11" ht="15.75" customHeight="1">
      <c r="B64" s="60"/>
      <c r="C64" s="159"/>
      <c r="D64" s="401" t="s">
        <v>291</v>
      </c>
      <c r="E64" s="402"/>
      <c r="F64" s="440" t="s">
        <v>292</v>
      </c>
      <c r="G64" s="387">
        <v>14444690</v>
      </c>
      <c r="H64" s="393">
        <v>500000</v>
      </c>
      <c r="I64" s="393">
        <v>1155000</v>
      </c>
      <c r="J64" s="387">
        <f>G64+H64-I64</f>
        <v>13789690</v>
      </c>
      <c r="K64" s="421" t="s">
        <v>293</v>
      </c>
    </row>
    <row r="65" spans="1:11">
      <c r="B65" s="60"/>
      <c r="C65" s="160"/>
      <c r="D65" s="403"/>
      <c r="E65" s="404"/>
      <c r="F65" s="441"/>
      <c r="G65" s="388"/>
      <c r="H65" s="394"/>
      <c r="I65" s="394"/>
      <c r="J65" s="388"/>
      <c r="K65" s="422"/>
    </row>
    <row r="66" spans="1:11" ht="13.5" customHeight="1">
      <c r="B66" s="60"/>
      <c r="C66" s="159"/>
      <c r="D66" s="389" t="s">
        <v>387</v>
      </c>
      <c r="E66" s="390"/>
      <c r="F66" s="405" t="s">
        <v>388</v>
      </c>
      <c r="G66" s="393">
        <v>60</v>
      </c>
      <c r="H66" s="393">
        <v>0</v>
      </c>
      <c r="I66" s="393">
        <v>0</v>
      </c>
      <c r="J66" s="387">
        <f>G66+H66-I66</f>
        <v>60</v>
      </c>
      <c r="K66" s="385" t="s">
        <v>386</v>
      </c>
    </row>
    <row r="67" spans="1:11">
      <c r="B67" s="60"/>
      <c r="C67" s="160"/>
      <c r="D67" s="391"/>
      <c r="E67" s="392"/>
      <c r="F67" s="406"/>
      <c r="G67" s="394"/>
      <c r="H67" s="394"/>
      <c r="I67" s="394"/>
      <c r="J67" s="388"/>
      <c r="K67" s="386"/>
    </row>
    <row r="68" spans="1:11" ht="13.5" customHeight="1">
      <c r="B68" s="60"/>
      <c r="C68" s="159"/>
      <c r="D68" s="389" t="s">
        <v>453</v>
      </c>
      <c r="E68" s="390"/>
      <c r="F68" s="442" t="s">
        <v>332</v>
      </c>
      <c r="G68" s="393">
        <v>4017000</v>
      </c>
      <c r="H68" s="393">
        <v>0</v>
      </c>
      <c r="I68" s="393">
        <v>4017000</v>
      </c>
      <c r="J68" s="387">
        <f>G68+H68-I68</f>
        <v>0</v>
      </c>
      <c r="K68" s="385" t="s">
        <v>386</v>
      </c>
    </row>
    <row r="69" spans="1:11">
      <c r="B69" s="60"/>
      <c r="C69" s="160"/>
      <c r="D69" s="391"/>
      <c r="E69" s="392"/>
      <c r="F69" s="443"/>
      <c r="G69" s="394"/>
      <c r="H69" s="394"/>
      <c r="I69" s="394"/>
      <c r="J69" s="388"/>
      <c r="K69" s="386"/>
    </row>
    <row r="70" spans="1:11" ht="13.5" customHeight="1">
      <c r="B70" s="60"/>
      <c r="E70" s="60"/>
      <c r="F70" s="60"/>
      <c r="G70" s="152"/>
      <c r="H70" s="168"/>
      <c r="I70" s="173"/>
      <c r="J70" s="60"/>
      <c r="K70" s="152"/>
    </row>
    <row r="71" spans="1:11" ht="13.5" customHeight="1">
      <c r="B71" s="60"/>
      <c r="C71" s="1" t="s">
        <v>334</v>
      </c>
      <c r="E71" s="60"/>
      <c r="F71" s="60"/>
      <c r="G71" s="152"/>
      <c r="H71" s="168"/>
      <c r="I71" s="173"/>
      <c r="J71" s="60"/>
      <c r="K71" s="152"/>
    </row>
    <row r="72" spans="1:11" ht="13.5" customHeight="1">
      <c r="B72" s="60"/>
      <c r="D72" s="433" t="s">
        <v>385</v>
      </c>
      <c r="E72" s="434"/>
      <c r="F72" s="435" t="s">
        <v>438</v>
      </c>
      <c r="G72" s="436">
        <v>0</v>
      </c>
      <c r="H72" s="412">
        <v>227000</v>
      </c>
      <c r="I72" s="437">
        <v>227000</v>
      </c>
      <c r="J72" s="436">
        <f>G72+H72-I72</f>
        <v>0</v>
      </c>
      <c r="K72" s="438" t="s">
        <v>288</v>
      </c>
    </row>
    <row r="73" spans="1:11" ht="13.5" customHeight="1">
      <c r="B73" s="60"/>
      <c r="C73" s="161"/>
      <c r="D73" s="431"/>
      <c r="E73" s="432"/>
      <c r="F73" s="416"/>
      <c r="G73" s="420"/>
      <c r="H73" s="394"/>
      <c r="I73" s="410"/>
      <c r="J73" s="420"/>
      <c r="K73" s="422"/>
    </row>
    <row r="74" spans="1:11" ht="13.5" customHeight="1">
      <c r="B74" s="60"/>
      <c r="C74" s="159"/>
      <c r="D74" s="429" t="s">
        <v>384</v>
      </c>
      <c r="E74" s="430"/>
      <c r="F74" s="415" t="s">
        <v>438</v>
      </c>
      <c r="G74" s="419">
        <v>0</v>
      </c>
      <c r="H74" s="393">
        <v>76000</v>
      </c>
      <c r="I74" s="409">
        <v>76000</v>
      </c>
      <c r="J74" s="419">
        <f>G74+H74-I74</f>
        <v>0</v>
      </c>
      <c r="K74" s="421" t="s">
        <v>288</v>
      </c>
    </row>
    <row r="75" spans="1:11" ht="13.5" customHeight="1">
      <c r="B75" s="60"/>
      <c r="C75" s="160"/>
      <c r="D75" s="431"/>
      <c r="E75" s="432"/>
      <c r="F75" s="416"/>
      <c r="G75" s="420"/>
      <c r="H75" s="394"/>
      <c r="I75" s="410"/>
      <c r="J75" s="420"/>
      <c r="K75" s="422"/>
    </row>
    <row r="76" spans="1:11" ht="13.5" customHeight="1">
      <c r="C76" s="376" t="s">
        <v>171</v>
      </c>
      <c r="D76" s="377"/>
      <c r="E76" s="377"/>
      <c r="F76" s="378"/>
      <c r="G76" s="156">
        <f>SUM(G7:G75)</f>
        <v>268086782</v>
      </c>
      <c r="H76" s="156">
        <f>SUM(H7:H75)</f>
        <v>236532329</v>
      </c>
      <c r="I76" s="156">
        <f>SUM(I7:I75)</f>
        <v>261865597</v>
      </c>
      <c r="J76" s="134">
        <f>SUM(J7:J75)</f>
        <v>242753514</v>
      </c>
      <c r="K76" s="162"/>
    </row>
    <row r="77" spans="1:11" ht="13.5" customHeight="1"/>
    <row r="78" spans="1:11">
      <c r="D78" s="155"/>
      <c r="E78" s="155"/>
      <c r="F78" s="130"/>
      <c r="G78" s="46"/>
      <c r="H78" s="46"/>
      <c r="I78" s="46"/>
      <c r="J78" s="87"/>
    </row>
    <row r="79" spans="1:11">
      <c r="B79" s="45" t="s">
        <v>215</v>
      </c>
      <c r="C79" s="45"/>
    </row>
    <row r="80" spans="1:11">
      <c r="A80" s="60"/>
      <c r="B80" s="376" t="s">
        <v>218</v>
      </c>
      <c r="C80" s="377"/>
      <c r="D80" s="377"/>
      <c r="E80" s="377"/>
      <c r="F80" s="377"/>
      <c r="G80" s="377"/>
      <c r="H80" s="378"/>
      <c r="I80" s="154" t="s">
        <v>217</v>
      </c>
    </row>
    <row r="81" spans="1:10">
      <c r="A81" s="60"/>
      <c r="B81" s="56"/>
      <c r="C81" s="62" t="s">
        <v>216</v>
      </c>
      <c r="D81" s="61"/>
      <c r="I81" s="152"/>
    </row>
    <row r="82" spans="1:10">
      <c r="A82" s="60"/>
      <c r="D82" s="1" t="s">
        <v>393</v>
      </c>
      <c r="I82" s="153">
        <v>8047000</v>
      </c>
    </row>
    <row r="83" spans="1:10" hidden="1">
      <c r="A83" s="60"/>
      <c r="D83" s="1" t="s">
        <v>418</v>
      </c>
      <c r="I83" s="184">
        <v>0</v>
      </c>
    </row>
    <row r="84" spans="1:10">
      <c r="A84" s="60"/>
      <c r="D84" s="1" t="s">
        <v>367</v>
      </c>
      <c r="H84" s="104"/>
      <c r="I84" s="202">
        <v>21176288</v>
      </c>
      <c r="J84" s="46"/>
    </row>
    <row r="85" spans="1:10">
      <c r="A85" s="60"/>
      <c r="B85" s="376" t="s">
        <v>171</v>
      </c>
      <c r="C85" s="377"/>
      <c r="D85" s="377"/>
      <c r="E85" s="377"/>
      <c r="F85" s="377"/>
      <c r="G85" s="377"/>
      <c r="H85" s="378"/>
      <c r="I85" s="103">
        <f>SUM(I82:I84)</f>
        <v>29223288</v>
      </c>
    </row>
    <row r="86" spans="1:10">
      <c r="J86" s="46"/>
    </row>
    <row r="88" spans="1:10">
      <c r="D88" s="77"/>
      <c r="E88" s="77"/>
      <c r="F88" s="115"/>
      <c r="G88" s="46"/>
      <c r="H88" s="46"/>
      <c r="I88" s="46"/>
      <c r="J88" s="46"/>
    </row>
    <row r="90" spans="1:10">
      <c r="D90" s="77"/>
      <c r="E90" s="77"/>
      <c r="F90" s="115"/>
      <c r="G90" s="46"/>
    </row>
  </sheetData>
  <mergeCells count="229">
    <mergeCell ref="J50:J51"/>
    <mergeCell ref="K50:K51"/>
    <mergeCell ref="D47:E47"/>
    <mergeCell ref="D48:E49"/>
    <mergeCell ref="F48:F49"/>
    <mergeCell ref="I48:I49"/>
    <mergeCell ref="K48:K49"/>
    <mergeCell ref="J48:J49"/>
    <mergeCell ref="H68:H69"/>
    <mergeCell ref="I68:I69"/>
    <mergeCell ref="J68:J69"/>
    <mergeCell ref="K68:K69"/>
    <mergeCell ref="F66:F67"/>
    <mergeCell ref="D66:E67"/>
    <mergeCell ref="K64:K65"/>
    <mergeCell ref="G64:G65"/>
    <mergeCell ref="H64:H65"/>
    <mergeCell ref="I64:I65"/>
    <mergeCell ref="K58:K59"/>
    <mergeCell ref="K62:K63"/>
    <mergeCell ref="J54:J55"/>
    <mergeCell ref="K54:K55"/>
    <mergeCell ref="G56:G57"/>
    <mergeCell ref="H56:H57"/>
    <mergeCell ref="J39:J40"/>
    <mergeCell ref="D33:E34"/>
    <mergeCell ref="F33:F34"/>
    <mergeCell ref="J35:J36"/>
    <mergeCell ref="K35:K36"/>
    <mergeCell ref="K33:K34"/>
    <mergeCell ref="D39:E40"/>
    <mergeCell ref="K39:K40"/>
    <mergeCell ref="D43:E44"/>
    <mergeCell ref="F43:F44"/>
    <mergeCell ref="G43:G44"/>
    <mergeCell ref="K43:K44"/>
    <mergeCell ref="G37:G38"/>
    <mergeCell ref="H37:H38"/>
    <mergeCell ref="I37:I38"/>
    <mergeCell ref="J37:J38"/>
    <mergeCell ref="K37:K38"/>
    <mergeCell ref="I33:I34"/>
    <mergeCell ref="J41:J42"/>
    <mergeCell ref="K41:K42"/>
    <mergeCell ref="H39:H40"/>
    <mergeCell ref="I39:I40"/>
    <mergeCell ref="H35:H36"/>
    <mergeCell ref="I35:I36"/>
    <mergeCell ref="J9:J10"/>
    <mergeCell ref="D15:E16"/>
    <mergeCell ref="K9:K10"/>
    <mergeCell ref="F25:F26"/>
    <mergeCell ref="F15:F16"/>
    <mergeCell ref="G15:G16"/>
    <mergeCell ref="H15:H16"/>
    <mergeCell ref="I15:I16"/>
    <mergeCell ref="J15:J16"/>
    <mergeCell ref="D11:E12"/>
    <mergeCell ref="F11:F12"/>
    <mergeCell ref="G11:G12"/>
    <mergeCell ref="H11:H12"/>
    <mergeCell ref="I11:I12"/>
    <mergeCell ref="D13:E14"/>
    <mergeCell ref="F13:F14"/>
    <mergeCell ref="G13:G14"/>
    <mergeCell ref="H13:H14"/>
    <mergeCell ref="I13:I14"/>
    <mergeCell ref="J13:J14"/>
    <mergeCell ref="D17:E18"/>
    <mergeCell ref="J23:J24"/>
    <mergeCell ref="D25:E26"/>
    <mergeCell ref="J11:J12"/>
    <mergeCell ref="K31:K32"/>
    <mergeCell ref="J4:J5"/>
    <mergeCell ref="K4:K5"/>
    <mergeCell ref="D7:E8"/>
    <mergeCell ref="F7:F8"/>
    <mergeCell ref="G7:G8"/>
    <mergeCell ref="H7:H8"/>
    <mergeCell ref="I7:I8"/>
    <mergeCell ref="J7:J8"/>
    <mergeCell ref="K7:K8"/>
    <mergeCell ref="C4:E5"/>
    <mergeCell ref="F4:F5"/>
    <mergeCell ref="G4:G5"/>
    <mergeCell ref="H4:H5"/>
    <mergeCell ref="I4:I5"/>
    <mergeCell ref="D9:E10"/>
    <mergeCell ref="F9:F10"/>
    <mergeCell ref="G9:G10"/>
    <mergeCell ref="H9:H10"/>
    <mergeCell ref="K11:K12"/>
    <mergeCell ref="K15:K16"/>
    <mergeCell ref="K13:K14"/>
    <mergeCell ref="I9:I10"/>
    <mergeCell ref="K17:K18"/>
    <mergeCell ref="I23:I24"/>
    <mergeCell ref="F17:F18"/>
    <mergeCell ref="G17:G18"/>
    <mergeCell ref="H17:H18"/>
    <mergeCell ref="I17:I18"/>
    <mergeCell ref="J17:J18"/>
    <mergeCell ref="L27:L28"/>
    <mergeCell ref="D27:E28"/>
    <mergeCell ref="F27:F28"/>
    <mergeCell ref="G27:G28"/>
    <mergeCell ref="H27:H28"/>
    <mergeCell ref="I27:I28"/>
    <mergeCell ref="J27:J28"/>
    <mergeCell ref="K25:K26"/>
    <mergeCell ref="J25:J26"/>
    <mergeCell ref="H23:H24"/>
    <mergeCell ref="H25:H26"/>
    <mergeCell ref="K27:K28"/>
    <mergeCell ref="G25:G26"/>
    <mergeCell ref="I25:I26"/>
    <mergeCell ref="D23:E24"/>
    <mergeCell ref="F23:F24"/>
    <mergeCell ref="G23:G24"/>
    <mergeCell ref="K23:K24"/>
    <mergeCell ref="D72:E73"/>
    <mergeCell ref="F72:F73"/>
    <mergeCell ref="G72:G73"/>
    <mergeCell ref="H72:H73"/>
    <mergeCell ref="I72:I73"/>
    <mergeCell ref="J72:J73"/>
    <mergeCell ref="K72:K73"/>
    <mergeCell ref="D62:E63"/>
    <mergeCell ref="F62:F63"/>
    <mergeCell ref="G62:G63"/>
    <mergeCell ref="H62:H63"/>
    <mergeCell ref="I62:I63"/>
    <mergeCell ref="J62:J63"/>
    <mergeCell ref="D64:E65"/>
    <mergeCell ref="F64:F65"/>
    <mergeCell ref="K66:K67"/>
    <mergeCell ref="J66:J67"/>
    <mergeCell ref="I66:I67"/>
    <mergeCell ref="H66:H67"/>
    <mergeCell ref="G66:G67"/>
    <mergeCell ref="J64:J65"/>
    <mergeCell ref="D68:E69"/>
    <mergeCell ref="F68:F69"/>
    <mergeCell ref="G68:G69"/>
    <mergeCell ref="B85:H85"/>
    <mergeCell ref="K74:K75"/>
    <mergeCell ref="D74:E75"/>
    <mergeCell ref="F74:F75"/>
    <mergeCell ref="G74:G75"/>
    <mergeCell ref="H74:H75"/>
    <mergeCell ref="I74:I75"/>
    <mergeCell ref="J74:J75"/>
    <mergeCell ref="C76:F76"/>
    <mergeCell ref="B80:H80"/>
    <mergeCell ref="F37:F38"/>
    <mergeCell ref="G33:G34"/>
    <mergeCell ref="H33:H34"/>
    <mergeCell ref="D50:E51"/>
    <mergeCell ref="F50:F51"/>
    <mergeCell ref="G50:G51"/>
    <mergeCell ref="H50:H51"/>
    <mergeCell ref="I50:I51"/>
    <mergeCell ref="D41:E42"/>
    <mergeCell ref="F41:F42"/>
    <mergeCell ref="G41:G42"/>
    <mergeCell ref="H41:H42"/>
    <mergeCell ref="I41:I42"/>
    <mergeCell ref="I56:I57"/>
    <mergeCell ref="D54:E55"/>
    <mergeCell ref="F54:F55"/>
    <mergeCell ref="K60:K61"/>
    <mergeCell ref="F29:F30"/>
    <mergeCell ref="G29:G30"/>
    <mergeCell ref="H29:H30"/>
    <mergeCell ref="I29:I30"/>
    <mergeCell ref="J31:J32"/>
    <mergeCell ref="G54:G55"/>
    <mergeCell ref="J33:J34"/>
    <mergeCell ref="D35:E36"/>
    <mergeCell ref="F35:F36"/>
    <mergeCell ref="G35:G36"/>
    <mergeCell ref="G48:G49"/>
    <mergeCell ref="H48:H49"/>
    <mergeCell ref="H43:H44"/>
    <mergeCell ref="I43:I44"/>
    <mergeCell ref="J43:J44"/>
    <mergeCell ref="F39:F40"/>
    <mergeCell ref="G39:G40"/>
    <mergeCell ref="G31:G32"/>
    <mergeCell ref="H31:H32"/>
    <mergeCell ref="D37:E38"/>
    <mergeCell ref="F19:F20"/>
    <mergeCell ref="F21:F22"/>
    <mergeCell ref="D19:E20"/>
    <mergeCell ref="D21:E22"/>
    <mergeCell ref="G19:G20"/>
    <mergeCell ref="H19:H20"/>
    <mergeCell ref="I19:I20"/>
    <mergeCell ref="J19:J20"/>
    <mergeCell ref="K19:K20"/>
    <mergeCell ref="G21:G22"/>
    <mergeCell ref="H21:H22"/>
    <mergeCell ref="I21:I22"/>
    <mergeCell ref="J21:J22"/>
    <mergeCell ref="K21:K22"/>
    <mergeCell ref="K29:K30"/>
    <mergeCell ref="J29:J30"/>
    <mergeCell ref="D29:E30"/>
    <mergeCell ref="I31:I32"/>
    <mergeCell ref="D31:E32"/>
    <mergeCell ref="F31:F32"/>
    <mergeCell ref="D60:E61"/>
    <mergeCell ref="F60:F61"/>
    <mergeCell ref="G60:G61"/>
    <mergeCell ref="H60:H61"/>
    <mergeCell ref="I60:I61"/>
    <mergeCell ref="J60:J61"/>
    <mergeCell ref="J56:J57"/>
    <mergeCell ref="K56:K57"/>
    <mergeCell ref="F58:F59"/>
    <mergeCell ref="G58:G59"/>
    <mergeCell ref="I54:I55"/>
    <mergeCell ref="D58:E59"/>
    <mergeCell ref="J58:J59"/>
    <mergeCell ref="H58:H59"/>
    <mergeCell ref="I58:I59"/>
    <mergeCell ref="H54:H55"/>
    <mergeCell ref="D56:E57"/>
    <mergeCell ref="F56:F57"/>
  </mergeCells>
  <phoneticPr fontId="4"/>
  <pageMargins left="0.59055118110236227" right="0.59055118110236227" top="0.62992125984251968" bottom="0.98425196850393704" header="0.51181102362204722" footer="0.51181102362204722"/>
  <pageSetup paperSize="9" scale="88" firstPageNumber="22" orientation="portrait" useFirstPageNumber="1" r:id="rId1"/>
  <headerFooter>
    <oddFooter>&amp;C&amp;"HG丸ｺﾞｼｯｸM-PRO,標準"&amp;P</oddFooter>
  </headerFooter>
  <rowBreaks count="1" manualBreakCount="1">
    <brk id="52"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45"/>
  <sheetViews>
    <sheetView zoomScaleNormal="100" workbookViewId="0">
      <selection activeCell="C13" sqref="C13:K13"/>
    </sheetView>
  </sheetViews>
  <sheetFormatPr defaultRowHeight="13.5"/>
  <cols>
    <col min="1" max="1" width="2.25" style="1" customWidth="1"/>
    <col min="2" max="2" width="3.125" style="1" customWidth="1"/>
    <col min="3" max="5" width="2.25" style="1" customWidth="1"/>
    <col min="6" max="6" width="2.125" style="1" customWidth="1"/>
    <col min="7" max="11" width="2.25" style="1" customWidth="1"/>
    <col min="12" max="12" width="1.25" style="1" customWidth="1"/>
    <col min="13" max="13" width="12.25" style="151" customWidth="1"/>
    <col min="14" max="14" width="1.25" style="151" customWidth="1"/>
    <col min="15" max="15" width="1.25" style="1" customWidth="1"/>
    <col min="16" max="16" width="13.125" style="151" customWidth="1"/>
    <col min="17" max="17" width="1.25" style="151" customWidth="1"/>
    <col min="18" max="18" width="1.25" style="1" customWidth="1"/>
    <col min="19" max="19" width="12.625" style="151" customWidth="1"/>
    <col min="20" max="20" width="1.25" style="151" customWidth="1"/>
    <col min="21" max="21" width="1.25" style="1" customWidth="1"/>
    <col min="22" max="22" width="14" style="151" customWidth="1"/>
    <col min="23" max="23" width="1.25" style="151" customWidth="1"/>
    <col min="24" max="24" width="7.5" style="1" customWidth="1"/>
    <col min="25" max="256" width="9" style="1"/>
    <col min="257" max="257" width="2.25" style="1" customWidth="1"/>
    <col min="258" max="258" width="3.125" style="1" customWidth="1"/>
    <col min="259" max="261" width="2.25" style="1" customWidth="1"/>
    <col min="262" max="262" width="2.125" style="1" customWidth="1"/>
    <col min="263" max="267" width="2.25" style="1" customWidth="1"/>
    <col min="268" max="268" width="1.25" style="1" customWidth="1"/>
    <col min="269" max="269" width="12.25" style="1" customWidth="1"/>
    <col min="270" max="271" width="1.25" style="1" customWidth="1"/>
    <col min="272" max="272" width="13.125" style="1" customWidth="1"/>
    <col min="273" max="274" width="1.25" style="1" customWidth="1"/>
    <col min="275" max="275" width="12.625" style="1" customWidth="1"/>
    <col min="276" max="277" width="1.25" style="1" customWidth="1"/>
    <col min="278" max="278" width="14" style="1" customWidth="1"/>
    <col min="279" max="279" width="1.25" style="1" customWidth="1"/>
    <col min="280" max="280" width="7.5" style="1" customWidth="1"/>
    <col min="281" max="512" width="9" style="1"/>
    <col min="513" max="513" width="2.25" style="1" customWidth="1"/>
    <col min="514" max="514" width="3.125" style="1" customWidth="1"/>
    <col min="515" max="517" width="2.25" style="1" customWidth="1"/>
    <col min="518" max="518" width="2.125" style="1" customWidth="1"/>
    <col min="519" max="523" width="2.25" style="1" customWidth="1"/>
    <col min="524" max="524" width="1.25" style="1" customWidth="1"/>
    <col min="525" max="525" width="12.25" style="1" customWidth="1"/>
    <col min="526" max="527" width="1.25" style="1" customWidth="1"/>
    <col min="528" max="528" width="13.125" style="1" customWidth="1"/>
    <col min="529" max="530" width="1.25" style="1" customWidth="1"/>
    <col min="531" max="531" width="12.625" style="1" customWidth="1"/>
    <col min="532" max="533" width="1.25" style="1" customWidth="1"/>
    <col min="534" max="534" width="14" style="1" customWidth="1"/>
    <col min="535" max="535" width="1.25" style="1" customWidth="1"/>
    <col min="536" max="536" width="7.5" style="1" customWidth="1"/>
    <col min="537" max="768" width="9" style="1"/>
    <col min="769" max="769" width="2.25" style="1" customWidth="1"/>
    <col min="770" max="770" width="3.125" style="1" customWidth="1"/>
    <col min="771" max="773" width="2.25" style="1" customWidth="1"/>
    <col min="774" max="774" width="2.125" style="1" customWidth="1"/>
    <col min="775" max="779" width="2.25" style="1" customWidth="1"/>
    <col min="780" max="780" width="1.25" style="1" customWidth="1"/>
    <col min="781" max="781" width="12.25" style="1" customWidth="1"/>
    <col min="782" max="783" width="1.25" style="1" customWidth="1"/>
    <col min="784" max="784" width="13.125" style="1" customWidth="1"/>
    <col min="785" max="786" width="1.25" style="1" customWidth="1"/>
    <col min="787" max="787" width="12.625" style="1" customWidth="1"/>
    <col min="788" max="789" width="1.25" style="1" customWidth="1"/>
    <col min="790" max="790" width="14" style="1" customWidth="1"/>
    <col min="791" max="791" width="1.25" style="1" customWidth="1"/>
    <col min="792" max="792" width="7.5" style="1" customWidth="1"/>
    <col min="793" max="1024" width="9" style="1"/>
    <col min="1025" max="1025" width="2.25" style="1" customWidth="1"/>
    <col min="1026" max="1026" width="3.125" style="1" customWidth="1"/>
    <col min="1027" max="1029" width="2.25" style="1" customWidth="1"/>
    <col min="1030" max="1030" width="2.125" style="1" customWidth="1"/>
    <col min="1031" max="1035" width="2.25" style="1" customWidth="1"/>
    <col min="1036" max="1036" width="1.25" style="1" customWidth="1"/>
    <col min="1037" max="1037" width="12.25" style="1" customWidth="1"/>
    <col min="1038" max="1039" width="1.25" style="1" customWidth="1"/>
    <col min="1040" max="1040" width="13.125" style="1" customWidth="1"/>
    <col min="1041" max="1042" width="1.25" style="1" customWidth="1"/>
    <col min="1043" max="1043" width="12.625" style="1" customWidth="1"/>
    <col min="1044" max="1045" width="1.25" style="1" customWidth="1"/>
    <col min="1046" max="1046" width="14" style="1" customWidth="1"/>
    <col min="1047" max="1047" width="1.25" style="1" customWidth="1"/>
    <col min="1048" max="1048" width="7.5" style="1" customWidth="1"/>
    <col min="1049" max="1280" width="9" style="1"/>
    <col min="1281" max="1281" width="2.25" style="1" customWidth="1"/>
    <col min="1282" max="1282" width="3.125" style="1" customWidth="1"/>
    <col min="1283" max="1285" width="2.25" style="1" customWidth="1"/>
    <col min="1286" max="1286" width="2.125" style="1" customWidth="1"/>
    <col min="1287" max="1291" width="2.25" style="1" customWidth="1"/>
    <col min="1292" max="1292" width="1.25" style="1" customWidth="1"/>
    <col min="1293" max="1293" width="12.25" style="1" customWidth="1"/>
    <col min="1294" max="1295" width="1.25" style="1" customWidth="1"/>
    <col min="1296" max="1296" width="13.125" style="1" customWidth="1"/>
    <col min="1297" max="1298" width="1.25" style="1" customWidth="1"/>
    <col min="1299" max="1299" width="12.625" style="1" customWidth="1"/>
    <col min="1300" max="1301" width="1.25" style="1" customWidth="1"/>
    <col min="1302" max="1302" width="14" style="1" customWidth="1"/>
    <col min="1303" max="1303" width="1.25" style="1" customWidth="1"/>
    <col min="1304" max="1304" width="7.5" style="1" customWidth="1"/>
    <col min="1305" max="1536" width="9" style="1"/>
    <col min="1537" max="1537" width="2.25" style="1" customWidth="1"/>
    <col min="1538" max="1538" width="3.125" style="1" customWidth="1"/>
    <col min="1539" max="1541" width="2.25" style="1" customWidth="1"/>
    <col min="1542" max="1542" width="2.125" style="1" customWidth="1"/>
    <col min="1543" max="1547" width="2.25" style="1" customWidth="1"/>
    <col min="1548" max="1548" width="1.25" style="1" customWidth="1"/>
    <col min="1549" max="1549" width="12.25" style="1" customWidth="1"/>
    <col min="1550" max="1551" width="1.25" style="1" customWidth="1"/>
    <col min="1552" max="1552" width="13.125" style="1" customWidth="1"/>
    <col min="1553" max="1554" width="1.25" style="1" customWidth="1"/>
    <col min="1555" max="1555" width="12.625" style="1" customWidth="1"/>
    <col min="1556" max="1557" width="1.25" style="1" customWidth="1"/>
    <col min="1558" max="1558" width="14" style="1" customWidth="1"/>
    <col min="1559" max="1559" width="1.25" style="1" customWidth="1"/>
    <col min="1560" max="1560" width="7.5" style="1" customWidth="1"/>
    <col min="1561" max="1792" width="9" style="1"/>
    <col min="1793" max="1793" width="2.25" style="1" customWidth="1"/>
    <col min="1794" max="1794" width="3.125" style="1" customWidth="1"/>
    <col min="1795" max="1797" width="2.25" style="1" customWidth="1"/>
    <col min="1798" max="1798" width="2.125" style="1" customWidth="1"/>
    <col min="1799" max="1803" width="2.25" style="1" customWidth="1"/>
    <col min="1804" max="1804" width="1.25" style="1" customWidth="1"/>
    <col min="1805" max="1805" width="12.25" style="1" customWidth="1"/>
    <col min="1806" max="1807" width="1.25" style="1" customWidth="1"/>
    <col min="1808" max="1808" width="13.125" style="1" customWidth="1"/>
    <col min="1809" max="1810" width="1.25" style="1" customWidth="1"/>
    <col min="1811" max="1811" width="12.625" style="1" customWidth="1"/>
    <col min="1812" max="1813" width="1.25" style="1" customWidth="1"/>
    <col min="1814" max="1814" width="14" style="1" customWidth="1"/>
    <col min="1815" max="1815" width="1.25" style="1" customWidth="1"/>
    <col min="1816" max="1816" width="7.5" style="1" customWidth="1"/>
    <col min="1817" max="2048" width="9" style="1"/>
    <col min="2049" max="2049" width="2.25" style="1" customWidth="1"/>
    <col min="2050" max="2050" width="3.125" style="1" customWidth="1"/>
    <col min="2051" max="2053" width="2.25" style="1" customWidth="1"/>
    <col min="2054" max="2054" width="2.125" style="1" customWidth="1"/>
    <col min="2055" max="2059" width="2.25" style="1" customWidth="1"/>
    <col min="2060" max="2060" width="1.25" style="1" customWidth="1"/>
    <col min="2061" max="2061" width="12.25" style="1" customWidth="1"/>
    <col min="2062" max="2063" width="1.25" style="1" customWidth="1"/>
    <col min="2064" max="2064" width="13.125" style="1" customWidth="1"/>
    <col min="2065" max="2066" width="1.25" style="1" customWidth="1"/>
    <col min="2067" max="2067" width="12.625" style="1" customWidth="1"/>
    <col min="2068" max="2069" width="1.25" style="1" customWidth="1"/>
    <col min="2070" max="2070" width="14" style="1" customWidth="1"/>
    <col min="2071" max="2071" width="1.25" style="1" customWidth="1"/>
    <col min="2072" max="2072" width="7.5" style="1" customWidth="1"/>
    <col min="2073" max="2304" width="9" style="1"/>
    <col min="2305" max="2305" width="2.25" style="1" customWidth="1"/>
    <col min="2306" max="2306" width="3.125" style="1" customWidth="1"/>
    <col min="2307" max="2309" width="2.25" style="1" customWidth="1"/>
    <col min="2310" max="2310" width="2.125" style="1" customWidth="1"/>
    <col min="2311" max="2315" width="2.25" style="1" customWidth="1"/>
    <col min="2316" max="2316" width="1.25" style="1" customWidth="1"/>
    <col min="2317" max="2317" width="12.25" style="1" customWidth="1"/>
    <col min="2318" max="2319" width="1.25" style="1" customWidth="1"/>
    <col min="2320" max="2320" width="13.125" style="1" customWidth="1"/>
    <col min="2321" max="2322" width="1.25" style="1" customWidth="1"/>
    <col min="2323" max="2323" width="12.625" style="1" customWidth="1"/>
    <col min="2324" max="2325" width="1.25" style="1" customWidth="1"/>
    <col min="2326" max="2326" width="14" style="1" customWidth="1"/>
    <col min="2327" max="2327" width="1.25" style="1" customWidth="1"/>
    <col min="2328" max="2328" width="7.5" style="1" customWidth="1"/>
    <col min="2329" max="2560" width="9" style="1"/>
    <col min="2561" max="2561" width="2.25" style="1" customWidth="1"/>
    <col min="2562" max="2562" width="3.125" style="1" customWidth="1"/>
    <col min="2563" max="2565" width="2.25" style="1" customWidth="1"/>
    <col min="2566" max="2566" width="2.125" style="1" customWidth="1"/>
    <col min="2567" max="2571" width="2.25" style="1" customWidth="1"/>
    <col min="2572" max="2572" width="1.25" style="1" customWidth="1"/>
    <col min="2573" max="2573" width="12.25" style="1" customWidth="1"/>
    <col min="2574" max="2575" width="1.25" style="1" customWidth="1"/>
    <col min="2576" max="2576" width="13.125" style="1" customWidth="1"/>
    <col min="2577" max="2578" width="1.25" style="1" customWidth="1"/>
    <col min="2579" max="2579" width="12.625" style="1" customWidth="1"/>
    <col min="2580" max="2581" width="1.25" style="1" customWidth="1"/>
    <col min="2582" max="2582" width="14" style="1" customWidth="1"/>
    <col min="2583" max="2583" width="1.25" style="1" customWidth="1"/>
    <col min="2584" max="2584" width="7.5" style="1" customWidth="1"/>
    <col min="2585" max="2816" width="9" style="1"/>
    <col min="2817" max="2817" width="2.25" style="1" customWidth="1"/>
    <col min="2818" max="2818" width="3.125" style="1" customWidth="1"/>
    <col min="2819" max="2821" width="2.25" style="1" customWidth="1"/>
    <col min="2822" max="2822" width="2.125" style="1" customWidth="1"/>
    <col min="2823" max="2827" width="2.25" style="1" customWidth="1"/>
    <col min="2828" max="2828" width="1.25" style="1" customWidth="1"/>
    <col min="2829" max="2829" width="12.25" style="1" customWidth="1"/>
    <col min="2830" max="2831" width="1.25" style="1" customWidth="1"/>
    <col min="2832" max="2832" width="13.125" style="1" customWidth="1"/>
    <col min="2833" max="2834" width="1.25" style="1" customWidth="1"/>
    <col min="2835" max="2835" width="12.625" style="1" customWidth="1"/>
    <col min="2836" max="2837" width="1.25" style="1" customWidth="1"/>
    <col min="2838" max="2838" width="14" style="1" customWidth="1"/>
    <col min="2839" max="2839" width="1.25" style="1" customWidth="1"/>
    <col min="2840" max="2840" width="7.5" style="1" customWidth="1"/>
    <col min="2841" max="3072" width="9" style="1"/>
    <col min="3073" max="3073" width="2.25" style="1" customWidth="1"/>
    <col min="3074" max="3074" width="3.125" style="1" customWidth="1"/>
    <col min="3075" max="3077" width="2.25" style="1" customWidth="1"/>
    <col min="3078" max="3078" width="2.125" style="1" customWidth="1"/>
    <col min="3079" max="3083" width="2.25" style="1" customWidth="1"/>
    <col min="3084" max="3084" width="1.25" style="1" customWidth="1"/>
    <col min="3085" max="3085" width="12.25" style="1" customWidth="1"/>
    <col min="3086" max="3087" width="1.25" style="1" customWidth="1"/>
    <col min="3088" max="3088" width="13.125" style="1" customWidth="1"/>
    <col min="3089" max="3090" width="1.25" style="1" customWidth="1"/>
    <col min="3091" max="3091" width="12.625" style="1" customWidth="1"/>
    <col min="3092" max="3093" width="1.25" style="1" customWidth="1"/>
    <col min="3094" max="3094" width="14" style="1" customWidth="1"/>
    <col min="3095" max="3095" width="1.25" style="1" customWidth="1"/>
    <col min="3096" max="3096" width="7.5" style="1" customWidth="1"/>
    <col min="3097" max="3328" width="9" style="1"/>
    <col min="3329" max="3329" width="2.25" style="1" customWidth="1"/>
    <col min="3330" max="3330" width="3.125" style="1" customWidth="1"/>
    <col min="3331" max="3333" width="2.25" style="1" customWidth="1"/>
    <col min="3334" max="3334" width="2.125" style="1" customWidth="1"/>
    <col min="3335" max="3339" width="2.25" style="1" customWidth="1"/>
    <col min="3340" max="3340" width="1.25" style="1" customWidth="1"/>
    <col min="3341" max="3341" width="12.25" style="1" customWidth="1"/>
    <col min="3342" max="3343" width="1.25" style="1" customWidth="1"/>
    <col min="3344" max="3344" width="13.125" style="1" customWidth="1"/>
    <col min="3345" max="3346" width="1.25" style="1" customWidth="1"/>
    <col min="3347" max="3347" width="12.625" style="1" customWidth="1"/>
    <col min="3348" max="3349" width="1.25" style="1" customWidth="1"/>
    <col min="3350" max="3350" width="14" style="1" customWidth="1"/>
    <col min="3351" max="3351" width="1.25" style="1" customWidth="1"/>
    <col min="3352" max="3352" width="7.5" style="1" customWidth="1"/>
    <col min="3353" max="3584" width="9" style="1"/>
    <col min="3585" max="3585" width="2.25" style="1" customWidth="1"/>
    <col min="3586" max="3586" width="3.125" style="1" customWidth="1"/>
    <col min="3587" max="3589" width="2.25" style="1" customWidth="1"/>
    <col min="3590" max="3590" width="2.125" style="1" customWidth="1"/>
    <col min="3591" max="3595" width="2.25" style="1" customWidth="1"/>
    <col min="3596" max="3596" width="1.25" style="1" customWidth="1"/>
    <col min="3597" max="3597" width="12.25" style="1" customWidth="1"/>
    <col min="3598" max="3599" width="1.25" style="1" customWidth="1"/>
    <col min="3600" max="3600" width="13.125" style="1" customWidth="1"/>
    <col min="3601" max="3602" width="1.25" style="1" customWidth="1"/>
    <col min="3603" max="3603" width="12.625" style="1" customWidth="1"/>
    <col min="3604" max="3605" width="1.25" style="1" customWidth="1"/>
    <col min="3606" max="3606" width="14" style="1" customWidth="1"/>
    <col min="3607" max="3607" width="1.25" style="1" customWidth="1"/>
    <col min="3608" max="3608" width="7.5" style="1" customWidth="1"/>
    <col min="3609" max="3840" width="9" style="1"/>
    <col min="3841" max="3841" width="2.25" style="1" customWidth="1"/>
    <col min="3842" max="3842" width="3.125" style="1" customWidth="1"/>
    <col min="3843" max="3845" width="2.25" style="1" customWidth="1"/>
    <col min="3846" max="3846" width="2.125" style="1" customWidth="1"/>
    <col min="3847" max="3851" width="2.25" style="1" customWidth="1"/>
    <col min="3852" max="3852" width="1.25" style="1" customWidth="1"/>
    <col min="3853" max="3853" width="12.25" style="1" customWidth="1"/>
    <col min="3854" max="3855" width="1.25" style="1" customWidth="1"/>
    <col min="3856" max="3856" width="13.125" style="1" customWidth="1"/>
    <col min="3857" max="3858" width="1.25" style="1" customWidth="1"/>
    <col min="3859" max="3859" width="12.625" style="1" customWidth="1"/>
    <col min="3860" max="3861" width="1.25" style="1" customWidth="1"/>
    <col min="3862" max="3862" width="14" style="1" customWidth="1"/>
    <col min="3863" max="3863" width="1.25" style="1" customWidth="1"/>
    <col min="3864" max="3864" width="7.5" style="1" customWidth="1"/>
    <col min="3865" max="4096" width="9" style="1"/>
    <col min="4097" max="4097" width="2.25" style="1" customWidth="1"/>
    <col min="4098" max="4098" width="3.125" style="1" customWidth="1"/>
    <col min="4099" max="4101" width="2.25" style="1" customWidth="1"/>
    <col min="4102" max="4102" width="2.125" style="1" customWidth="1"/>
    <col min="4103" max="4107" width="2.25" style="1" customWidth="1"/>
    <col min="4108" max="4108" width="1.25" style="1" customWidth="1"/>
    <col min="4109" max="4109" width="12.25" style="1" customWidth="1"/>
    <col min="4110" max="4111" width="1.25" style="1" customWidth="1"/>
    <col min="4112" max="4112" width="13.125" style="1" customWidth="1"/>
    <col min="4113" max="4114" width="1.25" style="1" customWidth="1"/>
    <col min="4115" max="4115" width="12.625" style="1" customWidth="1"/>
    <col min="4116" max="4117" width="1.25" style="1" customWidth="1"/>
    <col min="4118" max="4118" width="14" style="1" customWidth="1"/>
    <col min="4119" max="4119" width="1.25" style="1" customWidth="1"/>
    <col min="4120" max="4120" width="7.5" style="1" customWidth="1"/>
    <col min="4121" max="4352" width="9" style="1"/>
    <col min="4353" max="4353" width="2.25" style="1" customWidth="1"/>
    <col min="4354" max="4354" width="3.125" style="1" customWidth="1"/>
    <col min="4355" max="4357" width="2.25" style="1" customWidth="1"/>
    <col min="4358" max="4358" width="2.125" style="1" customWidth="1"/>
    <col min="4359" max="4363" width="2.25" style="1" customWidth="1"/>
    <col min="4364" max="4364" width="1.25" style="1" customWidth="1"/>
    <col min="4365" max="4365" width="12.25" style="1" customWidth="1"/>
    <col min="4366" max="4367" width="1.25" style="1" customWidth="1"/>
    <col min="4368" max="4368" width="13.125" style="1" customWidth="1"/>
    <col min="4369" max="4370" width="1.25" style="1" customWidth="1"/>
    <col min="4371" max="4371" width="12.625" style="1" customWidth="1"/>
    <col min="4372" max="4373" width="1.25" style="1" customWidth="1"/>
    <col min="4374" max="4374" width="14" style="1" customWidth="1"/>
    <col min="4375" max="4375" width="1.25" style="1" customWidth="1"/>
    <col min="4376" max="4376" width="7.5" style="1" customWidth="1"/>
    <col min="4377" max="4608" width="9" style="1"/>
    <col min="4609" max="4609" width="2.25" style="1" customWidth="1"/>
    <col min="4610" max="4610" width="3.125" style="1" customWidth="1"/>
    <col min="4611" max="4613" width="2.25" style="1" customWidth="1"/>
    <col min="4614" max="4614" width="2.125" style="1" customWidth="1"/>
    <col min="4615" max="4619" width="2.25" style="1" customWidth="1"/>
    <col min="4620" max="4620" width="1.25" style="1" customWidth="1"/>
    <col min="4621" max="4621" width="12.25" style="1" customWidth="1"/>
    <col min="4622" max="4623" width="1.25" style="1" customWidth="1"/>
    <col min="4624" max="4624" width="13.125" style="1" customWidth="1"/>
    <col min="4625" max="4626" width="1.25" style="1" customWidth="1"/>
    <col min="4627" max="4627" width="12.625" style="1" customWidth="1"/>
    <col min="4628" max="4629" width="1.25" style="1" customWidth="1"/>
    <col min="4630" max="4630" width="14" style="1" customWidth="1"/>
    <col min="4631" max="4631" width="1.25" style="1" customWidth="1"/>
    <col min="4632" max="4632" width="7.5" style="1" customWidth="1"/>
    <col min="4633" max="4864" width="9" style="1"/>
    <col min="4865" max="4865" width="2.25" style="1" customWidth="1"/>
    <col min="4866" max="4866" width="3.125" style="1" customWidth="1"/>
    <col min="4867" max="4869" width="2.25" style="1" customWidth="1"/>
    <col min="4870" max="4870" width="2.125" style="1" customWidth="1"/>
    <col min="4871" max="4875" width="2.25" style="1" customWidth="1"/>
    <col min="4876" max="4876" width="1.25" style="1" customWidth="1"/>
    <col min="4877" max="4877" width="12.25" style="1" customWidth="1"/>
    <col min="4878" max="4879" width="1.25" style="1" customWidth="1"/>
    <col min="4880" max="4880" width="13.125" style="1" customWidth="1"/>
    <col min="4881" max="4882" width="1.25" style="1" customWidth="1"/>
    <col min="4883" max="4883" width="12.625" style="1" customWidth="1"/>
    <col min="4884" max="4885" width="1.25" style="1" customWidth="1"/>
    <col min="4886" max="4886" width="14" style="1" customWidth="1"/>
    <col min="4887" max="4887" width="1.25" style="1" customWidth="1"/>
    <col min="4888" max="4888" width="7.5" style="1" customWidth="1"/>
    <col min="4889" max="5120" width="9" style="1"/>
    <col min="5121" max="5121" width="2.25" style="1" customWidth="1"/>
    <col min="5122" max="5122" width="3.125" style="1" customWidth="1"/>
    <col min="5123" max="5125" width="2.25" style="1" customWidth="1"/>
    <col min="5126" max="5126" width="2.125" style="1" customWidth="1"/>
    <col min="5127" max="5131" width="2.25" style="1" customWidth="1"/>
    <col min="5132" max="5132" width="1.25" style="1" customWidth="1"/>
    <col min="5133" max="5133" width="12.25" style="1" customWidth="1"/>
    <col min="5134" max="5135" width="1.25" style="1" customWidth="1"/>
    <col min="5136" max="5136" width="13.125" style="1" customWidth="1"/>
    <col min="5137" max="5138" width="1.25" style="1" customWidth="1"/>
    <col min="5139" max="5139" width="12.625" style="1" customWidth="1"/>
    <col min="5140" max="5141" width="1.25" style="1" customWidth="1"/>
    <col min="5142" max="5142" width="14" style="1" customWidth="1"/>
    <col min="5143" max="5143" width="1.25" style="1" customWidth="1"/>
    <col min="5144" max="5144" width="7.5" style="1" customWidth="1"/>
    <col min="5145" max="5376" width="9" style="1"/>
    <col min="5377" max="5377" width="2.25" style="1" customWidth="1"/>
    <col min="5378" max="5378" width="3.125" style="1" customWidth="1"/>
    <col min="5379" max="5381" width="2.25" style="1" customWidth="1"/>
    <col min="5382" max="5382" width="2.125" style="1" customWidth="1"/>
    <col min="5383" max="5387" width="2.25" style="1" customWidth="1"/>
    <col min="5388" max="5388" width="1.25" style="1" customWidth="1"/>
    <col min="5389" max="5389" width="12.25" style="1" customWidth="1"/>
    <col min="5390" max="5391" width="1.25" style="1" customWidth="1"/>
    <col min="5392" max="5392" width="13.125" style="1" customWidth="1"/>
    <col min="5393" max="5394" width="1.25" style="1" customWidth="1"/>
    <col min="5395" max="5395" width="12.625" style="1" customWidth="1"/>
    <col min="5396" max="5397" width="1.25" style="1" customWidth="1"/>
    <col min="5398" max="5398" width="14" style="1" customWidth="1"/>
    <col min="5399" max="5399" width="1.25" style="1" customWidth="1"/>
    <col min="5400" max="5400" width="7.5" style="1" customWidth="1"/>
    <col min="5401" max="5632" width="9" style="1"/>
    <col min="5633" max="5633" width="2.25" style="1" customWidth="1"/>
    <col min="5634" max="5634" width="3.125" style="1" customWidth="1"/>
    <col min="5635" max="5637" width="2.25" style="1" customWidth="1"/>
    <col min="5638" max="5638" width="2.125" style="1" customWidth="1"/>
    <col min="5639" max="5643" width="2.25" style="1" customWidth="1"/>
    <col min="5644" max="5644" width="1.25" style="1" customWidth="1"/>
    <col min="5645" max="5645" width="12.25" style="1" customWidth="1"/>
    <col min="5646" max="5647" width="1.25" style="1" customWidth="1"/>
    <col min="5648" max="5648" width="13.125" style="1" customWidth="1"/>
    <col min="5649" max="5650" width="1.25" style="1" customWidth="1"/>
    <col min="5651" max="5651" width="12.625" style="1" customWidth="1"/>
    <col min="5652" max="5653" width="1.25" style="1" customWidth="1"/>
    <col min="5654" max="5654" width="14" style="1" customWidth="1"/>
    <col min="5655" max="5655" width="1.25" style="1" customWidth="1"/>
    <col min="5656" max="5656" width="7.5" style="1" customWidth="1"/>
    <col min="5657" max="5888" width="9" style="1"/>
    <col min="5889" max="5889" width="2.25" style="1" customWidth="1"/>
    <col min="5890" max="5890" width="3.125" style="1" customWidth="1"/>
    <col min="5891" max="5893" width="2.25" style="1" customWidth="1"/>
    <col min="5894" max="5894" width="2.125" style="1" customWidth="1"/>
    <col min="5895" max="5899" width="2.25" style="1" customWidth="1"/>
    <col min="5900" max="5900" width="1.25" style="1" customWidth="1"/>
    <col min="5901" max="5901" width="12.25" style="1" customWidth="1"/>
    <col min="5902" max="5903" width="1.25" style="1" customWidth="1"/>
    <col min="5904" max="5904" width="13.125" style="1" customWidth="1"/>
    <col min="5905" max="5906" width="1.25" style="1" customWidth="1"/>
    <col min="5907" max="5907" width="12.625" style="1" customWidth="1"/>
    <col min="5908" max="5909" width="1.25" style="1" customWidth="1"/>
    <col min="5910" max="5910" width="14" style="1" customWidth="1"/>
    <col min="5911" max="5911" width="1.25" style="1" customWidth="1"/>
    <col min="5912" max="5912" width="7.5" style="1" customWidth="1"/>
    <col min="5913" max="6144" width="9" style="1"/>
    <col min="6145" max="6145" width="2.25" style="1" customWidth="1"/>
    <col min="6146" max="6146" width="3.125" style="1" customWidth="1"/>
    <col min="6147" max="6149" width="2.25" style="1" customWidth="1"/>
    <col min="6150" max="6150" width="2.125" style="1" customWidth="1"/>
    <col min="6151" max="6155" width="2.25" style="1" customWidth="1"/>
    <col min="6156" max="6156" width="1.25" style="1" customWidth="1"/>
    <col min="6157" max="6157" width="12.25" style="1" customWidth="1"/>
    <col min="6158" max="6159" width="1.25" style="1" customWidth="1"/>
    <col min="6160" max="6160" width="13.125" style="1" customWidth="1"/>
    <col min="6161" max="6162" width="1.25" style="1" customWidth="1"/>
    <col min="6163" max="6163" width="12.625" style="1" customWidth="1"/>
    <col min="6164" max="6165" width="1.25" style="1" customWidth="1"/>
    <col min="6166" max="6166" width="14" style="1" customWidth="1"/>
    <col min="6167" max="6167" width="1.25" style="1" customWidth="1"/>
    <col min="6168" max="6168" width="7.5" style="1" customWidth="1"/>
    <col min="6169" max="6400" width="9" style="1"/>
    <col min="6401" max="6401" width="2.25" style="1" customWidth="1"/>
    <col min="6402" max="6402" width="3.125" style="1" customWidth="1"/>
    <col min="6403" max="6405" width="2.25" style="1" customWidth="1"/>
    <col min="6406" max="6406" width="2.125" style="1" customWidth="1"/>
    <col min="6407" max="6411" width="2.25" style="1" customWidth="1"/>
    <col min="6412" max="6412" width="1.25" style="1" customWidth="1"/>
    <col min="6413" max="6413" width="12.25" style="1" customWidth="1"/>
    <col min="6414" max="6415" width="1.25" style="1" customWidth="1"/>
    <col min="6416" max="6416" width="13.125" style="1" customWidth="1"/>
    <col min="6417" max="6418" width="1.25" style="1" customWidth="1"/>
    <col min="6419" max="6419" width="12.625" style="1" customWidth="1"/>
    <col min="6420" max="6421" width="1.25" style="1" customWidth="1"/>
    <col min="6422" max="6422" width="14" style="1" customWidth="1"/>
    <col min="6423" max="6423" width="1.25" style="1" customWidth="1"/>
    <col min="6424" max="6424" width="7.5" style="1" customWidth="1"/>
    <col min="6425" max="6656" width="9" style="1"/>
    <col min="6657" max="6657" width="2.25" style="1" customWidth="1"/>
    <col min="6658" max="6658" width="3.125" style="1" customWidth="1"/>
    <col min="6659" max="6661" width="2.25" style="1" customWidth="1"/>
    <col min="6662" max="6662" width="2.125" style="1" customWidth="1"/>
    <col min="6663" max="6667" width="2.25" style="1" customWidth="1"/>
    <col min="6668" max="6668" width="1.25" style="1" customWidth="1"/>
    <col min="6669" max="6669" width="12.25" style="1" customWidth="1"/>
    <col min="6670" max="6671" width="1.25" style="1" customWidth="1"/>
    <col min="6672" max="6672" width="13.125" style="1" customWidth="1"/>
    <col min="6673" max="6674" width="1.25" style="1" customWidth="1"/>
    <col min="6675" max="6675" width="12.625" style="1" customWidth="1"/>
    <col min="6676" max="6677" width="1.25" style="1" customWidth="1"/>
    <col min="6678" max="6678" width="14" style="1" customWidth="1"/>
    <col min="6679" max="6679" width="1.25" style="1" customWidth="1"/>
    <col min="6680" max="6680" width="7.5" style="1" customWidth="1"/>
    <col min="6681" max="6912" width="9" style="1"/>
    <col min="6913" max="6913" width="2.25" style="1" customWidth="1"/>
    <col min="6914" max="6914" width="3.125" style="1" customWidth="1"/>
    <col min="6915" max="6917" width="2.25" style="1" customWidth="1"/>
    <col min="6918" max="6918" width="2.125" style="1" customWidth="1"/>
    <col min="6919" max="6923" width="2.25" style="1" customWidth="1"/>
    <col min="6924" max="6924" width="1.25" style="1" customWidth="1"/>
    <col min="6925" max="6925" width="12.25" style="1" customWidth="1"/>
    <col min="6926" max="6927" width="1.25" style="1" customWidth="1"/>
    <col min="6928" max="6928" width="13.125" style="1" customWidth="1"/>
    <col min="6929" max="6930" width="1.25" style="1" customWidth="1"/>
    <col min="6931" max="6931" width="12.625" style="1" customWidth="1"/>
    <col min="6932" max="6933" width="1.25" style="1" customWidth="1"/>
    <col min="6934" max="6934" width="14" style="1" customWidth="1"/>
    <col min="6935" max="6935" width="1.25" style="1" customWidth="1"/>
    <col min="6936" max="6936" width="7.5" style="1" customWidth="1"/>
    <col min="6937" max="7168" width="9" style="1"/>
    <col min="7169" max="7169" width="2.25" style="1" customWidth="1"/>
    <col min="7170" max="7170" width="3.125" style="1" customWidth="1"/>
    <col min="7171" max="7173" width="2.25" style="1" customWidth="1"/>
    <col min="7174" max="7174" width="2.125" style="1" customWidth="1"/>
    <col min="7175" max="7179" width="2.25" style="1" customWidth="1"/>
    <col min="7180" max="7180" width="1.25" style="1" customWidth="1"/>
    <col min="7181" max="7181" width="12.25" style="1" customWidth="1"/>
    <col min="7182" max="7183" width="1.25" style="1" customWidth="1"/>
    <col min="7184" max="7184" width="13.125" style="1" customWidth="1"/>
    <col min="7185" max="7186" width="1.25" style="1" customWidth="1"/>
    <col min="7187" max="7187" width="12.625" style="1" customWidth="1"/>
    <col min="7188" max="7189" width="1.25" style="1" customWidth="1"/>
    <col min="7190" max="7190" width="14" style="1" customWidth="1"/>
    <col min="7191" max="7191" width="1.25" style="1" customWidth="1"/>
    <col min="7192" max="7192" width="7.5" style="1" customWidth="1"/>
    <col min="7193" max="7424" width="9" style="1"/>
    <col min="7425" max="7425" width="2.25" style="1" customWidth="1"/>
    <col min="7426" max="7426" width="3.125" style="1" customWidth="1"/>
    <col min="7427" max="7429" width="2.25" style="1" customWidth="1"/>
    <col min="7430" max="7430" width="2.125" style="1" customWidth="1"/>
    <col min="7431" max="7435" width="2.25" style="1" customWidth="1"/>
    <col min="7436" max="7436" width="1.25" style="1" customWidth="1"/>
    <col min="7437" max="7437" width="12.25" style="1" customWidth="1"/>
    <col min="7438" max="7439" width="1.25" style="1" customWidth="1"/>
    <col min="7440" max="7440" width="13.125" style="1" customWidth="1"/>
    <col min="7441" max="7442" width="1.25" style="1" customWidth="1"/>
    <col min="7443" max="7443" width="12.625" style="1" customWidth="1"/>
    <col min="7444" max="7445" width="1.25" style="1" customWidth="1"/>
    <col min="7446" max="7446" width="14" style="1" customWidth="1"/>
    <col min="7447" max="7447" width="1.25" style="1" customWidth="1"/>
    <col min="7448" max="7448" width="7.5" style="1" customWidth="1"/>
    <col min="7449" max="7680" width="9" style="1"/>
    <col min="7681" max="7681" width="2.25" style="1" customWidth="1"/>
    <col min="7682" max="7682" width="3.125" style="1" customWidth="1"/>
    <col min="7683" max="7685" width="2.25" style="1" customWidth="1"/>
    <col min="7686" max="7686" width="2.125" style="1" customWidth="1"/>
    <col min="7687" max="7691" width="2.25" style="1" customWidth="1"/>
    <col min="7692" max="7692" width="1.25" style="1" customWidth="1"/>
    <col min="7693" max="7693" width="12.25" style="1" customWidth="1"/>
    <col min="7694" max="7695" width="1.25" style="1" customWidth="1"/>
    <col min="7696" max="7696" width="13.125" style="1" customWidth="1"/>
    <col min="7697" max="7698" width="1.25" style="1" customWidth="1"/>
    <col min="7699" max="7699" width="12.625" style="1" customWidth="1"/>
    <col min="7700" max="7701" width="1.25" style="1" customWidth="1"/>
    <col min="7702" max="7702" width="14" style="1" customWidth="1"/>
    <col min="7703" max="7703" width="1.25" style="1" customWidth="1"/>
    <col min="7704" max="7704" width="7.5" style="1" customWidth="1"/>
    <col min="7705" max="7936" width="9" style="1"/>
    <col min="7937" max="7937" width="2.25" style="1" customWidth="1"/>
    <col min="7938" max="7938" width="3.125" style="1" customWidth="1"/>
    <col min="7939" max="7941" width="2.25" style="1" customWidth="1"/>
    <col min="7942" max="7942" width="2.125" style="1" customWidth="1"/>
    <col min="7943" max="7947" width="2.25" style="1" customWidth="1"/>
    <col min="7948" max="7948" width="1.25" style="1" customWidth="1"/>
    <col min="7949" max="7949" width="12.25" style="1" customWidth="1"/>
    <col min="7950" max="7951" width="1.25" style="1" customWidth="1"/>
    <col min="7952" max="7952" width="13.125" style="1" customWidth="1"/>
    <col min="7953" max="7954" width="1.25" style="1" customWidth="1"/>
    <col min="7955" max="7955" width="12.625" style="1" customWidth="1"/>
    <col min="7956" max="7957" width="1.25" style="1" customWidth="1"/>
    <col min="7958" max="7958" width="14" style="1" customWidth="1"/>
    <col min="7959" max="7959" width="1.25" style="1" customWidth="1"/>
    <col min="7960" max="7960" width="7.5" style="1" customWidth="1"/>
    <col min="7961" max="8192" width="9" style="1"/>
    <col min="8193" max="8193" width="2.25" style="1" customWidth="1"/>
    <col min="8194" max="8194" width="3.125" style="1" customWidth="1"/>
    <col min="8195" max="8197" width="2.25" style="1" customWidth="1"/>
    <col min="8198" max="8198" width="2.125" style="1" customWidth="1"/>
    <col min="8199" max="8203" width="2.25" style="1" customWidth="1"/>
    <col min="8204" max="8204" width="1.25" style="1" customWidth="1"/>
    <col min="8205" max="8205" width="12.25" style="1" customWidth="1"/>
    <col min="8206" max="8207" width="1.25" style="1" customWidth="1"/>
    <col min="8208" max="8208" width="13.125" style="1" customWidth="1"/>
    <col min="8209" max="8210" width="1.25" style="1" customWidth="1"/>
    <col min="8211" max="8211" width="12.625" style="1" customWidth="1"/>
    <col min="8212" max="8213" width="1.25" style="1" customWidth="1"/>
    <col min="8214" max="8214" width="14" style="1" customWidth="1"/>
    <col min="8215" max="8215" width="1.25" style="1" customWidth="1"/>
    <col min="8216" max="8216" width="7.5" style="1" customWidth="1"/>
    <col min="8217" max="8448" width="9" style="1"/>
    <col min="8449" max="8449" width="2.25" style="1" customWidth="1"/>
    <col min="8450" max="8450" width="3.125" style="1" customWidth="1"/>
    <col min="8451" max="8453" width="2.25" style="1" customWidth="1"/>
    <col min="8454" max="8454" width="2.125" style="1" customWidth="1"/>
    <col min="8455" max="8459" width="2.25" style="1" customWidth="1"/>
    <col min="8460" max="8460" width="1.25" style="1" customWidth="1"/>
    <col min="8461" max="8461" width="12.25" style="1" customWidth="1"/>
    <col min="8462" max="8463" width="1.25" style="1" customWidth="1"/>
    <col min="8464" max="8464" width="13.125" style="1" customWidth="1"/>
    <col min="8465" max="8466" width="1.25" style="1" customWidth="1"/>
    <col min="8467" max="8467" width="12.625" style="1" customWidth="1"/>
    <col min="8468" max="8469" width="1.25" style="1" customWidth="1"/>
    <col min="8470" max="8470" width="14" style="1" customWidth="1"/>
    <col min="8471" max="8471" width="1.25" style="1" customWidth="1"/>
    <col min="8472" max="8472" width="7.5" style="1" customWidth="1"/>
    <col min="8473" max="8704" width="9" style="1"/>
    <col min="8705" max="8705" width="2.25" style="1" customWidth="1"/>
    <col min="8706" max="8706" width="3.125" style="1" customWidth="1"/>
    <col min="8707" max="8709" width="2.25" style="1" customWidth="1"/>
    <col min="8710" max="8710" width="2.125" style="1" customWidth="1"/>
    <col min="8711" max="8715" width="2.25" style="1" customWidth="1"/>
    <col min="8716" max="8716" width="1.25" style="1" customWidth="1"/>
    <col min="8717" max="8717" width="12.25" style="1" customWidth="1"/>
    <col min="8718" max="8719" width="1.25" style="1" customWidth="1"/>
    <col min="8720" max="8720" width="13.125" style="1" customWidth="1"/>
    <col min="8721" max="8722" width="1.25" style="1" customWidth="1"/>
    <col min="8723" max="8723" width="12.625" style="1" customWidth="1"/>
    <col min="8724" max="8725" width="1.25" style="1" customWidth="1"/>
    <col min="8726" max="8726" width="14" style="1" customWidth="1"/>
    <col min="8727" max="8727" width="1.25" style="1" customWidth="1"/>
    <col min="8728" max="8728" width="7.5" style="1" customWidth="1"/>
    <col min="8729" max="8960" width="9" style="1"/>
    <col min="8961" max="8961" width="2.25" style="1" customWidth="1"/>
    <col min="8962" max="8962" width="3.125" style="1" customWidth="1"/>
    <col min="8963" max="8965" width="2.25" style="1" customWidth="1"/>
    <col min="8966" max="8966" width="2.125" style="1" customWidth="1"/>
    <col min="8967" max="8971" width="2.25" style="1" customWidth="1"/>
    <col min="8972" max="8972" width="1.25" style="1" customWidth="1"/>
    <col min="8973" max="8973" width="12.25" style="1" customWidth="1"/>
    <col min="8974" max="8975" width="1.25" style="1" customWidth="1"/>
    <col min="8976" max="8976" width="13.125" style="1" customWidth="1"/>
    <col min="8977" max="8978" width="1.25" style="1" customWidth="1"/>
    <col min="8979" max="8979" width="12.625" style="1" customWidth="1"/>
    <col min="8980" max="8981" width="1.25" style="1" customWidth="1"/>
    <col min="8982" max="8982" width="14" style="1" customWidth="1"/>
    <col min="8983" max="8983" width="1.25" style="1" customWidth="1"/>
    <col min="8984" max="8984" width="7.5" style="1" customWidth="1"/>
    <col min="8985" max="9216" width="9" style="1"/>
    <col min="9217" max="9217" width="2.25" style="1" customWidth="1"/>
    <col min="9218" max="9218" width="3.125" style="1" customWidth="1"/>
    <col min="9219" max="9221" width="2.25" style="1" customWidth="1"/>
    <col min="9222" max="9222" width="2.125" style="1" customWidth="1"/>
    <col min="9223" max="9227" width="2.25" style="1" customWidth="1"/>
    <col min="9228" max="9228" width="1.25" style="1" customWidth="1"/>
    <col min="9229" max="9229" width="12.25" style="1" customWidth="1"/>
    <col min="9230" max="9231" width="1.25" style="1" customWidth="1"/>
    <col min="9232" max="9232" width="13.125" style="1" customWidth="1"/>
    <col min="9233" max="9234" width="1.25" style="1" customWidth="1"/>
    <col min="9235" max="9235" width="12.625" style="1" customWidth="1"/>
    <col min="9236" max="9237" width="1.25" style="1" customWidth="1"/>
    <col min="9238" max="9238" width="14" style="1" customWidth="1"/>
    <col min="9239" max="9239" width="1.25" style="1" customWidth="1"/>
    <col min="9240" max="9240" width="7.5" style="1" customWidth="1"/>
    <col min="9241" max="9472" width="9" style="1"/>
    <col min="9473" max="9473" width="2.25" style="1" customWidth="1"/>
    <col min="9474" max="9474" width="3.125" style="1" customWidth="1"/>
    <col min="9475" max="9477" width="2.25" style="1" customWidth="1"/>
    <col min="9478" max="9478" width="2.125" style="1" customWidth="1"/>
    <col min="9479" max="9483" width="2.25" style="1" customWidth="1"/>
    <col min="9484" max="9484" width="1.25" style="1" customWidth="1"/>
    <col min="9485" max="9485" width="12.25" style="1" customWidth="1"/>
    <col min="9486" max="9487" width="1.25" style="1" customWidth="1"/>
    <col min="9488" max="9488" width="13.125" style="1" customWidth="1"/>
    <col min="9489" max="9490" width="1.25" style="1" customWidth="1"/>
    <col min="9491" max="9491" width="12.625" style="1" customWidth="1"/>
    <col min="9492" max="9493" width="1.25" style="1" customWidth="1"/>
    <col min="9494" max="9494" width="14" style="1" customWidth="1"/>
    <col min="9495" max="9495" width="1.25" style="1" customWidth="1"/>
    <col min="9496" max="9496" width="7.5" style="1" customWidth="1"/>
    <col min="9497" max="9728" width="9" style="1"/>
    <col min="9729" max="9729" width="2.25" style="1" customWidth="1"/>
    <col min="9730" max="9730" width="3.125" style="1" customWidth="1"/>
    <col min="9731" max="9733" width="2.25" style="1" customWidth="1"/>
    <col min="9734" max="9734" width="2.125" style="1" customWidth="1"/>
    <col min="9735" max="9739" width="2.25" style="1" customWidth="1"/>
    <col min="9740" max="9740" width="1.25" style="1" customWidth="1"/>
    <col min="9741" max="9741" width="12.25" style="1" customWidth="1"/>
    <col min="9742" max="9743" width="1.25" style="1" customWidth="1"/>
    <col min="9744" max="9744" width="13.125" style="1" customWidth="1"/>
    <col min="9745" max="9746" width="1.25" style="1" customWidth="1"/>
    <col min="9747" max="9747" width="12.625" style="1" customWidth="1"/>
    <col min="9748" max="9749" width="1.25" style="1" customWidth="1"/>
    <col min="9750" max="9750" width="14" style="1" customWidth="1"/>
    <col min="9751" max="9751" width="1.25" style="1" customWidth="1"/>
    <col min="9752" max="9752" width="7.5" style="1" customWidth="1"/>
    <col min="9753" max="9984" width="9" style="1"/>
    <col min="9985" max="9985" width="2.25" style="1" customWidth="1"/>
    <col min="9986" max="9986" width="3.125" style="1" customWidth="1"/>
    <col min="9987" max="9989" width="2.25" style="1" customWidth="1"/>
    <col min="9990" max="9990" width="2.125" style="1" customWidth="1"/>
    <col min="9991" max="9995" width="2.25" style="1" customWidth="1"/>
    <col min="9996" max="9996" width="1.25" style="1" customWidth="1"/>
    <col min="9997" max="9997" width="12.25" style="1" customWidth="1"/>
    <col min="9998" max="9999" width="1.25" style="1" customWidth="1"/>
    <col min="10000" max="10000" width="13.125" style="1" customWidth="1"/>
    <col min="10001" max="10002" width="1.25" style="1" customWidth="1"/>
    <col min="10003" max="10003" width="12.625" style="1" customWidth="1"/>
    <col min="10004" max="10005" width="1.25" style="1" customWidth="1"/>
    <col min="10006" max="10006" width="14" style="1" customWidth="1"/>
    <col min="10007" max="10007" width="1.25" style="1" customWidth="1"/>
    <col min="10008" max="10008" width="7.5" style="1" customWidth="1"/>
    <col min="10009" max="10240" width="9" style="1"/>
    <col min="10241" max="10241" width="2.25" style="1" customWidth="1"/>
    <col min="10242" max="10242" width="3.125" style="1" customWidth="1"/>
    <col min="10243" max="10245" width="2.25" style="1" customWidth="1"/>
    <col min="10246" max="10246" width="2.125" style="1" customWidth="1"/>
    <col min="10247" max="10251" width="2.25" style="1" customWidth="1"/>
    <col min="10252" max="10252" width="1.25" style="1" customWidth="1"/>
    <col min="10253" max="10253" width="12.25" style="1" customWidth="1"/>
    <col min="10254" max="10255" width="1.25" style="1" customWidth="1"/>
    <col min="10256" max="10256" width="13.125" style="1" customWidth="1"/>
    <col min="10257" max="10258" width="1.25" style="1" customWidth="1"/>
    <col min="10259" max="10259" width="12.625" style="1" customWidth="1"/>
    <col min="10260" max="10261" width="1.25" style="1" customWidth="1"/>
    <col min="10262" max="10262" width="14" style="1" customWidth="1"/>
    <col min="10263" max="10263" width="1.25" style="1" customWidth="1"/>
    <col min="10264" max="10264" width="7.5" style="1" customWidth="1"/>
    <col min="10265" max="10496" width="9" style="1"/>
    <col min="10497" max="10497" width="2.25" style="1" customWidth="1"/>
    <col min="10498" max="10498" width="3.125" style="1" customWidth="1"/>
    <col min="10499" max="10501" width="2.25" style="1" customWidth="1"/>
    <col min="10502" max="10502" width="2.125" style="1" customWidth="1"/>
    <col min="10503" max="10507" width="2.25" style="1" customWidth="1"/>
    <col min="10508" max="10508" width="1.25" style="1" customWidth="1"/>
    <col min="10509" max="10509" width="12.25" style="1" customWidth="1"/>
    <col min="10510" max="10511" width="1.25" style="1" customWidth="1"/>
    <col min="10512" max="10512" width="13.125" style="1" customWidth="1"/>
    <col min="10513" max="10514" width="1.25" style="1" customWidth="1"/>
    <col min="10515" max="10515" width="12.625" style="1" customWidth="1"/>
    <col min="10516" max="10517" width="1.25" style="1" customWidth="1"/>
    <col min="10518" max="10518" width="14" style="1" customWidth="1"/>
    <col min="10519" max="10519" width="1.25" style="1" customWidth="1"/>
    <col min="10520" max="10520" width="7.5" style="1" customWidth="1"/>
    <col min="10521" max="10752" width="9" style="1"/>
    <col min="10753" max="10753" width="2.25" style="1" customWidth="1"/>
    <col min="10754" max="10754" width="3.125" style="1" customWidth="1"/>
    <col min="10755" max="10757" width="2.25" style="1" customWidth="1"/>
    <col min="10758" max="10758" width="2.125" style="1" customWidth="1"/>
    <col min="10759" max="10763" width="2.25" style="1" customWidth="1"/>
    <col min="10764" max="10764" width="1.25" style="1" customWidth="1"/>
    <col min="10765" max="10765" width="12.25" style="1" customWidth="1"/>
    <col min="10766" max="10767" width="1.25" style="1" customWidth="1"/>
    <col min="10768" max="10768" width="13.125" style="1" customWidth="1"/>
    <col min="10769" max="10770" width="1.25" style="1" customWidth="1"/>
    <col min="10771" max="10771" width="12.625" style="1" customWidth="1"/>
    <col min="10772" max="10773" width="1.25" style="1" customWidth="1"/>
    <col min="10774" max="10774" width="14" style="1" customWidth="1"/>
    <col min="10775" max="10775" width="1.25" style="1" customWidth="1"/>
    <col min="10776" max="10776" width="7.5" style="1" customWidth="1"/>
    <col min="10777" max="11008" width="9" style="1"/>
    <col min="11009" max="11009" width="2.25" style="1" customWidth="1"/>
    <col min="11010" max="11010" width="3.125" style="1" customWidth="1"/>
    <col min="11011" max="11013" width="2.25" style="1" customWidth="1"/>
    <col min="11014" max="11014" width="2.125" style="1" customWidth="1"/>
    <col min="11015" max="11019" width="2.25" style="1" customWidth="1"/>
    <col min="11020" max="11020" width="1.25" style="1" customWidth="1"/>
    <col min="11021" max="11021" width="12.25" style="1" customWidth="1"/>
    <col min="11022" max="11023" width="1.25" style="1" customWidth="1"/>
    <col min="11024" max="11024" width="13.125" style="1" customWidth="1"/>
    <col min="11025" max="11026" width="1.25" style="1" customWidth="1"/>
    <col min="11027" max="11027" width="12.625" style="1" customWidth="1"/>
    <col min="11028" max="11029" width="1.25" style="1" customWidth="1"/>
    <col min="11030" max="11030" width="14" style="1" customWidth="1"/>
    <col min="11031" max="11031" width="1.25" style="1" customWidth="1"/>
    <col min="11032" max="11032" width="7.5" style="1" customWidth="1"/>
    <col min="11033" max="11264" width="9" style="1"/>
    <col min="11265" max="11265" width="2.25" style="1" customWidth="1"/>
    <col min="11266" max="11266" width="3.125" style="1" customWidth="1"/>
    <col min="11267" max="11269" width="2.25" style="1" customWidth="1"/>
    <col min="11270" max="11270" width="2.125" style="1" customWidth="1"/>
    <col min="11271" max="11275" width="2.25" style="1" customWidth="1"/>
    <col min="11276" max="11276" width="1.25" style="1" customWidth="1"/>
    <col min="11277" max="11277" width="12.25" style="1" customWidth="1"/>
    <col min="11278" max="11279" width="1.25" style="1" customWidth="1"/>
    <col min="11280" max="11280" width="13.125" style="1" customWidth="1"/>
    <col min="11281" max="11282" width="1.25" style="1" customWidth="1"/>
    <col min="11283" max="11283" width="12.625" style="1" customWidth="1"/>
    <col min="11284" max="11285" width="1.25" style="1" customWidth="1"/>
    <col min="11286" max="11286" width="14" style="1" customWidth="1"/>
    <col min="11287" max="11287" width="1.25" style="1" customWidth="1"/>
    <col min="11288" max="11288" width="7.5" style="1" customWidth="1"/>
    <col min="11289" max="11520" width="9" style="1"/>
    <col min="11521" max="11521" width="2.25" style="1" customWidth="1"/>
    <col min="11522" max="11522" width="3.125" style="1" customWidth="1"/>
    <col min="11523" max="11525" width="2.25" style="1" customWidth="1"/>
    <col min="11526" max="11526" width="2.125" style="1" customWidth="1"/>
    <col min="11527" max="11531" width="2.25" style="1" customWidth="1"/>
    <col min="11532" max="11532" width="1.25" style="1" customWidth="1"/>
    <col min="11533" max="11533" width="12.25" style="1" customWidth="1"/>
    <col min="11534" max="11535" width="1.25" style="1" customWidth="1"/>
    <col min="11536" max="11536" width="13.125" style="1" customWidth="1"/>
    <col min="11537" max="11538" width="1.25" style="1" customWidth="1"/>
    <col min="11539" max="11539" width="12.625" style="1" customWidth="1"/>
    <col min="11540" max="11541" width="1.25" style="1" customWidth="1"/>
    <col min="11542" max="11542" width="14" style="1" customWidth="1"/>
    <col min="11543" max="11543" width="1.25" style="1" customWidth="1"/>
    <col min="11544" max="11544" width="7.5" style="1" customWidth="1"/>
    <col min="11545" max="11776" width="9" style="1"/>
    <col min="11777" max="11777" width="2.25" style="1" customWidth="1"/>
    <col min="11778" max="11778" width="3.125" style="1" customWidth="1"/>
    <col min="11779" max="11781" width="2.25" style="1" customWidth="1"/>
    <col min="11782" max="11782" width="2.125" style="1" customWidth="1"/>
    <col min="11783" max="11787" width="2.25" style="1" customWidth="1"/>
    <col min="11788" max="11788" width="1.25" style="1" customWidth="1"/>
    <col min="11789" max="11789" width="12.25" style="1" customWidth="1"/>
    <col min="11790" max="11791" width="1.25" style="1" customWidth="1"/>
    <col min="11792" max="11792" width="13.125" style="1" customWidth="1"/>
    <col min="11793" max="11794" width="1.25" style="1" customWidth="1"/>
    <col min="11795" max="11795" width="12.625" style="1" customWidth="1"/>
    <col min="11796" max="11797" width="1.25" style="1" customWidth="1"/>
    <col min="11798" max="11798" width="14" style="1" customWidth="1"/>
    <col min="11799" max="11799" width="1.25" style="1" customWidth="1"/>
    <col min="11800" max="11800" width="7.5" style="1" customWidth="1"/>
    <col min="11801" max="12032" width="9" style="1"/>
    <col min="12033" max="12033" width="2.25" style="1" customWidth="1"/>
    <col min="12034" max="12034" width="3.125" style="1" customWidth="1"/>
    <col min="12035" max="12037" width="2.25" style="1" customWidth="1"/>
    <col min="12038" max="12038" width="2.125" style="1" customWidth="1"/>
    <col min="12039" max="12043" width="2.25" style="1" customWidth="1"/>
    <col min="12044" max="12044" width="1.25" style="1" customWidth="1"/>
    <col min="12045" max="12045" width="12.25" style="1" customWidth="1"/>
    <col min="12046" max="12047" width="1.25" style="1" customWidth="1"/>
    <col min="12048" max="12048" width="13.125" style="1" customWidth="1"/>
    <col min="12049" max="12050" width="1.25" style="1" customWidth="1"/>
    <col min="12051" max="12051" width="12.625" style="1" customWidth="1"/>
    <col min="12052" max="12053" width="1.25" style="1" customWidth="1"/>
    <col min="12054" max="12054" width="14" style="1" customWidth="1"/>
    <col min="12055" max="12055" width="1.25" style="1" customWidth="1"/>
    <col min="12056" max="12056" width="7.5" style="1" customWidth="1"/>
    <col min="12057" max="12288" width="9" style="1"/>
    <col min="12289" max="12289" width="2.25" style="1" customWidth="1"/>
    <col min="12290" max="12290" width="3.125" style="1" customWidth="1"/>
    <col min="12291" max="12293" width="2.25" style="1" customWidth="1"/>
    <col min="12294" max="12294" width="2.125" style="1" customWidth="1"/>
    <col min="12295" max="12299" width="2.25" style="1" customWidth="1"/>
    <col min="12300" max="12300" width="1.25" style="1" customWidth="1"/>
    <col min="12301" max="12301" width="12.25" style="1" customWidth="1"/>
    <col min="12302" max="12303" width="1.25" style="1" customWidth="1"/>
    <col min="12304" max="12304" width="13.125" style="1" customWidth="1"/>
    <col min="12305" max="12306" width="1.25" style="1" customWidth="1"/>
    <col min="12307" max="12307" width="12.625" style="1" customWidth="1"/>
    <col min="12308" max="12309" width="1.25" style="1" customWidth="1"/>
    <col min="12310" max="12310" width="14" style="1" customWidth="1"/>
    <col min="12311" max="12311" width="1.25" style="1" customWidth="1"/>
    <col min="12312" max="12312" width="7.5" style="1" customWidth="1"/>
    <col min="12313" max="12544" width="9" style="1"/>
    <col min="12545" max="12545" width="2.25" style="1" customWidth="1"/>
    <col min="12546" max="12546" width="3.125" style="1" customWidth="1"/>
    <col min="12547" max="12549" width="2.25" style="1" customWidth="1"/>
    <col min="12550" max="12550" width="2.125" style="1" customWidth="1"/>
    <col min="12551" max="12555" width="2.25" style="1" customWidth="1"/>
    <col min="12556" max="12556" width="1.25" style="1" customWidth="1"/>
    <col min="12557" max="12557" width="12.25" style="1" customWidth="1"/>
    <col min="12558" max="12559" width="1.25" style="1" customWidth="1"/>
    <col min="12560" max="12560" width="13.125" style="1" customWidth="1"/>
    <col min="12561" max="12562" width="1.25" style="1" customWidth="1"/>
    <col min="12563" max="12563" width="12.625" style="1" customWidth="1"/>
    <col min="12564" max="12565" width="1.25" style="1" customWidth="1"/>
    <col min="12566" max="12566" width="14" style="1" customWidth="1"/>
    <col min="12567" max="12567" width="1.25" style="1" customWidth="1"/>
    <col min="12568" max="12568" width="7.5" style="1" customWidth="1"/>
    <col min="12569" max="12800" width="9" style="1"/>
    <col min="12801" max="12801" width="2.25" style="1" customWidth="1"/>
    <col min="12802" max="12802" width="3.125" style="1" customWidth="1"/>
    <col min="12803" max="12805" width="2.25" style="1" customWidth="1"/>
    <col min="12806" max="12806" width="2.125" style="1" customWidth="1"/>
    <col min="12807" max="12811" width="2.25" style="1" customWidth="1"/>
    <col min="12812" max="12812" width="1.25" style="1" customWidth="1"/>
    <col min="12813" max="12813" width="12.25" style="1" customWidth="1"/>
    <col min="12814" max="12815" width="1.25" style="1" customWidth="1"/>
    <col min="12816" max="12816" width="13.125" style="1" customWidth="1"/>
    <col min="12817" max="12818" width="1.25" style="1" customWidth="1"/>
    <col min="12819" max="12819" width="12.625" style="1" customWidth="1"/>
    <col min="12820" max="12821" width="1.25" style="1" customWidth="1"/>
    <col min="12822" max="12822" width="14" style="1" customWidth="1"/>
    <col min="12823" max="12823" width="1.25" style="1" customWidth="1"/>
    <col min="12824" max="12824" width="7.5" style="1" customWidth="1"/>
    <col min="12825" max="13056" width="9" style="1"/>
    <col min="13057" max="13057" width="2.25" style="1" customWidth="1"/>
    <col min="13058" max="13058" width="3.125" style="1" customWidth="1"/>
    <col min="13059" max="13061" width="2.25" style="1" customWidth="1"/>
    <col min="13062" max="13062" width="2.125" style="1" customWidth="1"/>
    <col min="13063" max="13067" width="2.25" style="1" customWidth="1"/>
    <col min="13068" max="13068" width="1.25" style="1" customWidth="1"/>
    <col min="13069" max="13069" width="12.25" style="1" customWidth="1"/>
    <col min="13070" max="13071" width="1.25" style="1" customWidth="1"/>
    <col min="13072" max="13072" width="13.125" style="1" customWidth="1"/>
    <col min="13073" max="13074" width="1.25" style="1" customWidth="1"/>
    <col min="13075" max="13075" width="12.625" style="1" customWidth="1"/>
    <col min="13076" max="13077" width="1.25" style="1" customWidth="1"/>
    <col min="13078" max="13078" width="14" style="1" customWidth="1"/>
    <col min="13079" max="13079" width="1.25" style="1" customWidth="1"/>
    <col min="13080" max="13080" width="7.5" style="1" customWidth="1"/>
    <col min="13081" max="13312" width="9" style="1"/>
    <col min="13313" max="13313" width="2.25" style="1" customWidth="1"/>
    <col min="13314" max="13314" width="3.125" style="1" customWidth="1"/>
    <col min="13315" max="13317" width="2.25" style="1" customWidth="1"/>
    <col min="13318" max="13318" width="2.125" style="1" customWidth="1"/>
    <col min="13319" max="13323" width="2.25" style="1" customWidth="1"/>
    <col min="13324" max="13324" width="1.25" style="1" customWidth="1"/>
    <col min="13325" max="13325" width="12.25" style="1" customWidth="1"/>
    <col min="13326" max="13327" width="1.25" style="1" customWidth="1"/>
    <col min="13328" max="13328" width="13.125" style="1" customWidth="1"/>
    <col min="13329" max="13330" width="1.25" style="1" customWidth="1"/>
    <col min="13331" max="13331" width="12.625" style="1" customWidth="1"/>
    <col min="13332" max="13333" width="1.25" style="1" customWidth="1"/>
    <col min="13334" max="13334" width="14" style="1" customWidth="1"/>
    <col min="13335" max="13335" width="1.25" style="1" customWidth="1"/>
    <col min="13336" max="13336" width="7.5" style="1" customWidth="1"/>
    <col min="13337" max="13568" width="9" style="1"/>
    <col min="13569" max="13569" width="2.25" style="1" customWidth="1"/>
    <col min="13570" max="13570" width="3.125" style="1" customWidth="1"/>
    <col min="13571" max="13573" width="2.25" style="1" customWidth="1"/>
    <col min="13574" max="13574" width="2.125" style="1" customWidth="1"/>
    <col min="13575" max="13579" width="2.25" style="1" customWidth="1"/>
    <col min="13580" max="13580" width="1.25" style="1" customWidth="1"/>
    <col min="13581" max="13581" width="12.25" style="1" customWidth="1"/>
    <col min="13582" max="13583" width="1.25" style="1" customWidth="1"/>
    <col min="13584" max="13584" width="13.125" style="1" customWidth="1"/>
    <col min="13585" max="13586" width="1.25" style="1" customWidth="1"/>
    <col min="13587" max="13587" width="12.625" style="1" customWidth="1"/>
    <col min="13588" max="13589" width="1.25" style="1" customWidth="1"/>
    <col min="13590" max="13590" width="14" style="1" customWidth="1"/>
    <col min="13591" max="13591" width="1.25" style="1" customWidth="1"/>
    <col min="13592" max="13592" width="7.5" style="1" customWidth="1"/>
    <col min="13593" max="13824" width="9" style="1"/>
    <col min="13825" max="13825" width="2.25" style="1" customWidth="1"/>
    <col min="13826" max="13826" width="3.125" style="1" customWidth="1"/>
    <col min="13827" max="13829" width="2.25" style="1" customWidth="1"/>
    <col min="13830" max="13830" width="2.125" style="1" customWidth="1"/>
    <col min="13831" max="13835" width="2.25" style="1" customWidth="1"/>
    <col min="13836" max="13836" width="1.25" style="1" customWidth="1"/>
    <col min="13837" max="13837" width="12.25" style="1" customWidth="1"/>
    <col min="13838" max="13839" width="1.25" style="1" customWidth="1"/>
    <col min="13840" max="13840" width="13.125" style="1" customWidth="1"/>
    <col min="13841" max="13842" width="1.25" style="1" customWidth="1"/>
    <col min="13843" max="13843" width="12.625" style="1" customWidth="1"/>
    <col min="13844" max="13845" width="1.25" style="1" customWidth="1"/>
    <col min="13846" max="13846" width="14" style="1" customWidth="1"/>
    <col min="13847" max="13847" width="1.25" style="1" customWidth="1"/>
    <col min="13848" max="13848" width="7.5" style="1" customWidth="1"/>
    <col min="13849" max="14080" width="9" style="1"/>
    <col min="14081" max="14081" width="2.25" style="1" customWidth="1"/>
    <col min="14082" max="14082" width="3.125" style="1" customWidth="1"/>
    <col min="14083" max="14085" width="2.25" style="1" customWidth="1"/>
    <col min="14086" max="14086" width="2.125" style="1" customWidth="1"/>
    <col min="14087" max="14091" width="2.25" style="1" customWidth="1"/>
    <col min="14092" max="14092" width="1.25" style="1" customWidth="1"/>
    <col min="14093" max="14093" width="12.25" style="1" customWidth="1"/>
    <col min="14094" max="14095" width="1.25" style="1" customWidth="1"/>
    <col min="14096" max="14096" width="13.125" style="1" customWidth="1"/>
    <col min="14097" max="14098" width="1.25" style="1" customWidth="1"/>
    <col min="14099" max="14099" width="12.625" style="1" customWidth="1"/>
    <col min="14100" max="14101" width="1.25" style="1" customWidth="1"/>
    <col min="14102" max="14102" width="14" style="1" customWidth="1"/>
    <col min="14103" max="14103" width="1.25" style="1" customWidth="1"/>
    <col min="14104" max="14104" width="7.5" style="1" customWidth="1"/>
    <col min="14105" max="14336" width="9" style="1"/>
    <col min="14337" max="14337" width="2.25" style="1" customWidth="1"/>
    <col min="14338" max="14338" width="3.125" style="1" customWidth="1"/>
    <col min="14339" max="14341" width="2.25" style="1" customWidth="1"/>
    <col min="14342" max="14342" width="2.125" style="1" customWidth="1"/>
    <col min="14343" max="14347" width="2.25" style="1" customWidth="1"/>
    <col min="14348" max="14348" width="1.25" style="1" customWidth="1"/>
    <col min="14349" max="14349" width="12.25" style="1" customWidth="1"/>
    <col min="14350" max="14351" width="1.25" style="1" customWidth="1"/>
    <col min="14352" max="14352" width="13.125" style="1" customWidth="1"/>
    <col min="14353" max="14354" width="1.25" style="1" customWidth="1"/>
    <col min="14355" max="14355" width="12.625" style="1" customWidth="1"/>
    <col min="14356" max="14357" width="1.25" style="1" customWidth="1"/>
    <col min="14358" max="14358" width="14" style="1" customWidth="1"/>
    <col min="14359" max="14359" width="1.25" style="1" customWidth="1"/>
    <col min="14360" max="14360" width="7.5" style="1" customWidth="1"/>
    <col min="14361" max="14592" width="9" style="1"/>
    <col min="14593" max="14593" width="2.25" style="1" customWidth="1"/>
    <col min="14594" max="14594" width="3.125" style="1" customWidth="1"/>
    <col min="14595" max="14597" width="2.25" style="1" customWidth="1"/>
    <col min="14598" max="14598" width="2.125" style="1" customWidth="1"/>
    <col min="14599" max="14603" width="2.25" style="1" customWidth="1"/>
    <col min="14604" max="14604" width="1.25" style="1" customWidth="1"/>
    <col min="14605" max="14605" width="12.25" style="1" customWidth="1"/>
    <col min="14606" max="14607" width="1.25" style="1" customWidth="1"/>
    <col min="14608" max="14608" width="13.125" style="1" customWidth="1"/>
    <col min="14609" max="14610" width="1.25" style="1" customWidth="1"/>
    <col min="14611" max="14611" width="12.625" style="1" customWidth="1"/>
    <col min="14612" max="14613" width="1.25" style="1" customWidth="1"/>
    <col min="14614" max="14614" width="14" style="1" customWidth="1"/>
    <col min="14615" max="14615" width="1.25" style="1" customWidth="1"/>
    <col min="14616" max="14616" width="7.5" style="1" customWidth="1"/>
    <col min="14617" max="14848" width="9" style="1"/>
    <col min="14849" max="14849" width="2.25" style="1" customWidth="1"/>
    <col min="14850" max="14850" width="3.125" style="1" customWidth="1"/>
    <col min="14851" max="14853" width="2.25" style="1" customWidth="1"/>
    <col min="14854" max="14854" width="2.125" style="1" customWidth="1"/>
    <col min="14855" max="14859" width="2.25" style="1" customWidth="1"/>
    <col min="14860" max="14860" width="1.25" style="1" customWidth="1"/>
    <col min="14861" max="14861" width="12.25" style="1" customWidth="1"/>
    <col min="14862" max="14863" width="1.25" style="1" customWidth="1"/>
    <col min="14864" max="14864" width="13.125" style="1" customWidth="1"/>
    <col min="14865" max="14866" width="1.25" style="1" customWidth="1"/>
    <col min="14867" max="14867" width="12.625" style="1" customWidth="1"/>
    <col min="14868" max="14869" width="1.25" style="1" customWidth="1"/>
    <col min="14870" max="14870" width="14" style="1" customWidth="1"/>
    <col min="14871" max="14871" width="1.25" style="1" customWidth="1"/>
    <col min="14872" max="14872" width="7.5" style="1" customWidth="1"/>
    <col min="14873" max="15104" width="9" style="1"/>
    <col min="15105" max="15105" width="2.25" style="1" customWidth="1"/>
    <col min="15106" max="15106" width="3.125" style="1" customWidth="1"/>
    <col min="15107" max="15109" width="2.25" style="1" customWidth="1"/>
    <col min="15110" max="15110" width="2.125" style="1" customWidth="1"/>
    <col min="15111" max="15115" width="2.25" style="1" customWidth="1"/>
    <col min="15116" max="15116" width="1.25" style="1" customWidth="1"/>
    <col min="15117" max="15117" width="12.25" style="1" customWidth="1"/>
    <col min="15118" max="15119" width="1.25" style="1" customWidth="1"/>
    <col min="15120" max="15120" width="13.125" style="1" customWidth="1"/>
    <col min="15121" max="15122" width="1.25" style="1" customWidth="1"/>
    <col min="15123" max="15123" width="12.625" style="1" customWidth="1"/>
    <col min="15124" max="15125" width="1.25" style="1" customWidth="1"/>
    <col min="15126" max="15126" width="14" style="1" customWidth="1"/>
    <col min="15127" max="15127" width="1.25" style="1" customWidth="1"/>
    <col min="15128" max="15128" width="7.5" style="1" customWidth="1"/>
    <col min="15129" max="15360" width="9" style="1"/>
    <col min="15361" max="15361" width="2.25" style="1" customWidth="1"/>
    <col min="15362" max="15362" width="3.125" style="1" customWidth="1"/>
    <col min="15363" max="15365" width="2.25" style="1" customWidth="1"/>
    <col min="15366" max="15366" width="2.125" style="1" customWidth="1"/>
    <col min="15367" max="15371" width="2.25" style="1" customWidth="1"/>
    <col min="15372" max="15372" width="1.25" style="1" customWidth="1"/>
    <col min="15373" max="15373" width="12.25" style="1" customWidth="1"/>
    <col min="15374" max="15375" width="1.25" style="1" customWidth="1"/>
    <col min="15376" max="15376" width="13.125" style="1" customWidth="1"/>
    <col min="15377" max="15378" width="1.25" style="1" customWidth="1"/>
    <col min="15379" max="15379" width="12.625" style="1" customWidth="1"/>
    <col min="15380" max="15381" width="1.25" style="1" customWidth="1"/>
    <col min="15382" max="15382" width="14" style="1" customWidth="1"/>
    <col min="15383" max="15383" width="1.25" style="1" customWidth="1"/>
    <col min="15384" max="15384" width="7.5" style="1" customWidth="1"/>
    <col min="15385" max="15616" width="9" style="1"/>
    <col min="15617" max="15617" width="2.25" style="1" customWidth="1"/>
    <col min="15618" max="15618" width="3.125" style="1" customWidth="1"/>
    <col min="15619" max="15621" width="2.25" style="1" customWidth="1"/>
    <col min="15622" max="15622" width="2.125" style="1" customWidth="1"/>
    <col min="15623" max="15627" width="2.25" style="1" customWidth="1"/>
    <col min="15628" max="15628" width="1.25" style="1" customWidth="1"/>
    <col min="15629" max="15629" width="12.25" style="1" customWidth="1"/>
    <col min="15630" max="15631" width="1.25" style="1" customWidth="1"/>
    <col min="15632" max="15632" width="13.125" style="1" customWidth="1"/>
    <col min="15633" max="15634" width="1.25" style="1" customWidth="1"/>
    <col min="15635" max="15635" width="12.625" style="1" customWidth="1"/>
    <col min="15636" max="15637" width="1.25" style="1" customWidth="1"/>
    <col min="15638" max="15638" width="14" style="1" customWidth="1"/>
    <col min="15639" max="15639" width="1.25" style="1" customWidth="1"/>
    <col min="15640" max="15640" width="7.5" style="1" customWidth="1"/>
    <col min="15641" max="15872" width="9" style="1"/>
    <col min="15873" max="15873" width="2.25" style="1" customWidth="1"/>
    <col min="15874" max="15874" width="3.125" style="1" customWidth="1"/>
    <col min="15875" max="15877" width="2.25" style="1" customWidth="1"/>
    <col min="15878" max="15878" width="2.125" style="1" customWidth="1"/>
    <col min="15879" max="15883" width="2.25" style="1" customWidth="1"/>
    <col min="15884" max="15884" width="1.25" style="1" customWidth="1"/>
    <col min="15885" max="15885" width="12.25" style="1" customWidth="1"/>
    <col min="15886" max="15887" width="1.25" style="1" customWidth="1"/>
    <col min="15888" max="15888" width="13.125" style="1" customWidth="1"/>
    <col min="15889" max="15890" width="1.25" style="1" customWidth="1"/>
    <col min="15891" max="15891" width="12.625" style="1" customWidth="1"/>
    <col min="15892" max="15893" width="1.25" style="1" customWidth="1"/>
    <col min="15894" max="15894" width="14" style="1" customWidth="1"/>
    <col min="15895" max="15895" width="1.25" style="1" customWidth="1"/>
    <col min="15896" max="15896" width="7.5" style="1" customWidth="1"/>
    <col min="15897" max="16128" width="9" style="1"/>
    <col min="16129" max="16129" width="2.25" style="1" customWidth="1"/>
    <col min="16130" max="16130" width="3.125" style="1" customWidth="1"/>
    <col min="16131" max="16133" width="2.25" style="1" customWidth="1"/>
    <col min="16134" max="16134" width="2.125" style="1" customWidth="1"/>
    <col min="16135" max="16139" width="2.25" style="1" customWidth="1"/>
    <col min="16140" max="16140" width="1.25" style="1" customWidth="1"/>
    <col min="16141" max="16141" width="12.25" style="1" customWidth="1"/>
    <col min="16142" max="16143" width="1.25" style="1" customWidth="1"/>
    <col min="16144" max="16144" width="13.125" style="1" customWidth="1"/>
    <col min="16145" max="16146" width="1.25" style="1" customWidth="1"/>
    <col min="16147" max="16147" width="12.625" style="1" customWidth="1"/>
    <col min="16148" max="16149" width="1.25" style="1" customWidth="1"/>
    <col min="16150" max="16150" width="14" style="1" customWidth="1"/>
    <col min="16151" max="16151" width="1.25" style="1" customWidth="1"/>
    <col min="16152" max="16152" width="7.5" style="1" customWidth="1"/>
    <col min="16153" max="16384" width="9" style="1"/>
  </cols>
  <sheetData>
    <row r="1" spans="1:23" ht="21" customHeight="1">
      <c r="A1" s="308" t="s">
        <v>354</v>
      </c>
      <c r="B1" s="308"/>
      <c r="C1" s="308"/>
      <c r="D1" s="308"/>
      <c r="E1" s="308"/>
      <c r="F1" s="308"/>
      <c r="G1" s="308"/>
      <c r="H1" s="308"/>
      <c r="I1" s="308"/>
      <c r="J1" s="308"/>
      <c r="K1" s="308"/>
      <c r="L1" s="308"/>
      <c r="M1" s="308"/>
      <c r="N1" s="308"/>
      <c r="O1" s="308"/>
      <c r="P1" s="308"/>
      <c r="Q1" s="308"/>
      <c r="R1" s="308"/>
      <c r="S1" s="308"/>
      <c r="T1" s="308"/>
      <c r="U1" s="308"/>
      <c r="V1" s="308"/>
      <c r="W1" s="308"/>
    </row>
    <row r="2" spans="1:23" ht="15.75" customHeight="1">
      <c r="A2" s="23"/>
      <c r="B2" s="23"/>
      <c r="C2" s="23"/>
      <c r="D2" s="23"/>
      <c r="E2" s="23"/>
      <c r="F2" s="23"/>
      <c r="G2" s="23"/>
      <c r="H2" s="23"/>
      <c r="I2" s="23"/>
      <c r="J2" s="23"/>
      <c r="K2" s="23"/>
      <c r="L2" s="23"/>
      <c r="M2" s="23"/>
      <c r="N2" s="23"/>
      <c r="O2" s="23"/>
      <c r="P2" s="23"/>
      <c r="Q2" s="23"/>
      <c r="R2" s="23"/>
      <c r="S2" s="23"/>
      <c r="T2" s="23"/>
      <c r="U2" s="23"/>
      <c r="V2" s="23"/>
      <c r="W2" s="23"/>
    </row>
    <row r="3" spans="1:23" ht="15.75" customHeight="1">
      <c r="A3" s="1">
        <v>1</v>
      </c>
      <c r="B3" s="1" t="s">
        <v>219</v>
      </c>
    </row>
    <row r="4" spans="1:23" ht="15.75" customHeight="1">
      <c r="C4" s="1" t="s">
        <v>220</v>
      </c>
    </row>
    <row r="5" spans="1:23" ht="15.75" customHeight="1">
      <c r="B5" s="9"/>
      <c r="M5" s="125"/>
      <c r="N5" s="125"/>
      <c r="P5" s="125"/>
      <c r="Q5" s="125"/>
      <c r="S5" s="125"/>
      <c r="T5" s="125"/>
      <c r="V5" s="125"/>
      <c r="W5" s="125"/>
    </row>
    <row r="6" spans="1:23" ht="15.75" customHeight="1">
      <c r="M6" s="125"/>
      <c r="N6" s="125"/>
      <c r="P6" s="125"/>
      <c r="Q6" s="125"/>
      <c r="S6" s="125"/>
      <c r="T6" s="125"/>
      <c r="V6" s="125"/>
      <c r="W6" s="125"/>
    </row>
    <row r="7" spans="1:23" ht="15.75" customHeight="1">
      <c r="M7" s="125"/>
      <c r="N7" s="125"/>
      <c r="P7" s="125"/>
      <c r="Q7" s="125"/>
      <c r="S7" s="125"/>
      <c r="T7" s="125"/>
      <c r="V7" s="125"/>
      <c r="W7" s="125"/>
    </row>
    <row r="8" spans="1:23" ht="15.75" customHeight="1">
      <c r="C8" s="456"/>
      <c r="D8" s="456"/>
      <c r="E8" s="456"/>
      <c r="F8" s="456"/>
      <c r="G8" s="456"/>
      <c r="H8" s="456"/>
      <c r="I8" s="456"/>
      <c r="J8" s="456"/>
      <c r="K8" s="456"/>
      <c r="M8" s="125"/>
      <c r="N8" s="125"/>
      <c r="P8" s="125"/>
      <c r="Q8" s="125"/>
      <c r="S8" s="125"/>
      <c r="T8" s="125"/>
      <c r="V8" s="125"/>
      <c r="W8" s="125"/>
    </row>
    <row r="9" spans="1:23" ht="15.75" customHeight="1">
      <c r="C9" s="456"/>
      <c r="D9" s="456"/>
      <c r="E9" s="456"/>
      <c r="F9" s="456"/>
      <c r="G9" s="456"/>
      <c r="H9" s="456"/>
      <c r="I9" s="456"/>
      <c r="J9" s="456"/>
      <c r="K9" s="456"/>
      <c r="L9" s="472"/>
      <c r="M9" s="472"/>
      <c r="N9" s="472"/>
      <c r="O9" s="472"/>
      <c r="P9" s="472"/>
      <c r="Q9" s="472"/>
      <c r="R9" s="472"/>
      <c r="S9" s="472"/>
      <c r="T9" s="472"/>
      <c r="U9" s="472"/>
      <c r="V9" s="472"/>
      <c r="W9" s="472"/>
    </row>
    <row r="10" spans="1:23" ht="15.75" customHeight="1">
      <c r="C10" s="369"/>
      <c r="D10" s="369"/>
      <c r="E10" s="369"/>
      <c r="F10" s="369"/>
      <c r="G10" s="369"/>
      <c r="H10" s="369"/>
      <c r="I10" s="369"/>
      <c r="J10" s="369"/>
      <c r="K10" s="369"/>
      <c r="M10" s="125"/>
      <c r="N10" s="125"/>
      <c r="P10" s="125"/>
      <c r="Q10" s="125"/>
      <c r="S10" s="125"/>
      <c r="T10" s="125"/>
      <c r="V10" s="125"/>
      <c r="W10" s="125"/>
    </row>
    <row r="11" spans="1:23" ht="15.75" customHeight="1">
      <c r="C11" s="17"/>
      <c r="D11" s="17"/>
      <c r="E11" s="17"/>
      <c r="F11" s="17"/>
      <c r="G11" s="17"/>
      <c r="H11" s="17"/>
      <c r="I11" s="17"/>
      <c r="J11" s="17"/>
      <c r="K11" s="17"/>
      <c r="M11" s="125"/>
      <c r="N11" s="125"/>
      <c r="P11" s="125"/>
      <c r="Q11" s="125"/>
      <c r="S11" s="125"/>
      <c r="T11" s="125"/>
      <c r="V11" s="125"/>
      <c r="W11" s="125"/>
    </row>
    <row r="12" spans="1:23" ht="15.75" customHeight="1">
      <c r="M12" s="125"/>
      <c r="N12" s="125"/>
      <c r="P12" s="125"/>
      <c r="Q12" s="125"/>
      <c r="S12" s="125"/>
      <c r="T12" s="125"/>
      <c r="V12" s="125"/>
      <c r="W12" s="125"/>
    </row>
    <row r="13" spans="1:23" ht="15.75" customHeight="1">
      <c r="C13" s="456"/>
      <c r="D13" s="456"/>
      <c r="E13" s="456"/>
      <c r="F13" s="456"/>
      <c r="G13" s="456"/>
      <c r="H13" s="456"/>
      <c r="I13" s="456"/>
      <c r="J13" s="456"/>
      <c r="K13" s="456"/>
      <c r="M13" s="125"/>
      <c r="N13" s="125"/>
      <c r="P13" s="125"/>
      <c r="Q13" s="125"/>
      <c r="S13" s="125"/>
      <c r="T13" s="125"/>
      <c r="V13" s="125"/>
      <c r="W13" s="125"/>
    </row>
    <row r="14" spans="1:23" ht="15.75" customHeight="1">
      <c r="C14" s="7"/>
      <c r="D14" s="7"/>
      <c r="E14" s="7"/>
      <c r="F14" s="7"/>
      <c r="G14" s="7"/>
      <c r="H14" s="7"/>
      <c r="I14" s="7"/>
      <c r="J14" s="7"/>
      <c r="K14" s="7"/>
      <c r="M14" s="125"/>
      <c r="N14" s="125"/>
      <c r="P14" s="125"/>
      <c r="Q14" s="125"/>
      <c r="S14" s="125"/>
      <c r="T14" s="125"/>
      <c r="V14" s="125"/>
      <c r="W14" s="125"/>
    </row>
    <row r="15" spans="1:23" ht="15.75" customHeight="1">
      <c r="M15" s="125"/>
      <c r="N15" s="125"/>
      <c r="P15" s="125"/>
      <c r="Q15" s="125"/>
      <c r="S15" s="125"/>
      <c r="T15" s="125"/>
      <c r="V15" s="125"/>
      <c r="W15" s="125"/>
    </row>
    <row r="16" spans="1:23" ht="15.75" customHeight="1">
      <c r="M16" s="125"/>
      <c r="N16" s="125"/>
      <c r="P16" s="125"/>
      <c r="Q16" s="125"/>
      <c r="S16" s="125"/>
      <c r="T16" s="125"/>
      <c r="V16" s="125"/>
      <c r="W16" s="125"/>
    </row>
    <row r="17" spans="3:23" ht="15.75" customHeight="1">
      <c r="M17" s="125"/>
      <c r="N17" s="125"/>
      <c r="P17" s="125"/>
      <c r="Q17" s="125"/>
      <c r="S17" s="125"/>
      <c r="T17" s="125"/>
      <c r="V17" s="125"/>
      <c r="W17" s="125"/>
    </row>
    <row r="18" spans="3:23" ht="27.75" customHeight="1">
      <c r="C18" s="456"/>
      <c r="D18" s="456"/>
      <c r="E18" s="456"/>
      <c r="F18" s="456"/>
      <c r="G18" s="456"/>
      <c r="H18" s="456"/>
      <c r="I18" s="456"/>
      <c r="J18" s="456"/>
      <c r="K18" s="456"/>
      <c r="L18" s="472"/>
      <c r="M18" s="472"/>
      <c r="N18" s="472"/>
      <c r="O18" s="473"/>
      <c r="P18" s="473"/>
      <c r="Q18" s="473"/>
      <c r="R18" s="473"/>
      <c r="S18" s="473"/>
      <c r="T18" s="473"/>
      <c r="U18" s="473"/>
      <c r="V18" s="473"/>
      <c r="W18" s="473"/>
    </row>
    <row r="19" spans="3:23" ht="15.75" customHeight="1">
      <c r="C19" s="369"/>
      <c r="D19" s="369"/>
      <c r="E19" s="369"/>
      <c r="F19" s="369"/>
      <c r="G19" s="369"/>
      <c r="H19" s="369"/>
      <c r="I19" s="369"/>
      <c r="J19" s="369"/>
      <c r="K19" s="369"/>
      <c r="M19" s="125"/>
      <c r="N19" s="125"/>
      <c r="P19" s="125"/>
      <c r="Q19" s="125"/>
      <c r="S19" s="125"/>
      <c r="T19" s="125"/>
      <c r="V19" s="125"/>
      <c r="W19" s="125"/>
    </row>
    <row r="20" spans="3:23" ht="15.75" customHeight="1">
      <c r="C20" s="17"/>
      <c r="D20" s="17"/>
      <c r="E20" s="17"/>
      <c r="F20" s="17"/>
      <c r="G20" s="17"/>
      <c r="H20" s="17"/>
      <c r="I20" s="17"/>
      <c r="J20" s="17"/>
      <c r="K20" s="17"/>
      <c r="M20" s="125"/>
      <c r="N20" s="125"/>
      <c r="P20" s="125"/>
      <c r="Q20" s="125"/>
      <c r="S20" s="125"/>
      <c r="T20" s="125"/>
      <c r="U20" s="125"/>
      <c r="V20" s="125"/>
      <c r="W20" s="125"/>
    </row>
    <row r="21" spans="3:23" ht="15.75" customHeight="1">
      <c r="M21" s="125"/>
      <c r="N21" s="125"/>
      <c r="P21" s="125"/>
      <c r="Q21" s="125"/>
      <c r="S21" s="125"/>
      <c r="T21" s="125"/>
      <c r="V21" s="125"/>
      <c r="W21" s="125"/>
    </row>
    <row r="22" spans="3:23" ht="15.75" customHeight="1">
      <c r="C22" s="456"/>
      <c r="D22" s="456"/>
      <c r="E22" s="456"/>
      <c r="F22" s="456"/>
      <c r="G22" s="456"/>
      <c r="H22" s="456"/>
      <c r="I22" s="456"/>
      <c r="J22" s="456"/>
      <c r="K22" s="456"/>
      <c r="M22" s="125"/>
      <c r="N22" s="125"/>
      <c r="P22" s="125"/>
      <c r="Q22" s="125"/>
      <c r="S22" s="125"/>
      <c r="T22" s="125"/>
      <c r="V22" s="125"/>
      <c r="W22" s="125"/>
    </row>
    <row r="23" spans="3:23" ht="15.75" customHeight="1">
      <c r="C23" s="7"/>
      <c r="D23" s="7"/>
      <c r="E23" s="7"/>
      <c r="F23" s="7"/>
      <c r="G23" s="7"/>
      <c r="H23" s="7"/>
      <c r="I23" s="7"/>
      <c r="J23" s="7"/>
      <c r="K23" s="7"/>
      <c r="M23" s="125"/>
      <c r="N23" s="125"/>
      <c r="P23" s="125"/>
      <c r="Q23" s="125"/>
      <c r="S23" s="125"/>
      <c r="T23" s="125"/>
      <c r="V23" s="125"/>
      <c r="W23" s="125"/>
    </row>
    <row r="24" spans="3:23" ht="15.75" customHeight="1">
      <c r="M24" s="125"/>
      <c r="N24" s="125"/>
      <c r="P24" s="125"/>
      <c r="Q24" s="125"/>
      <c r="S24" s="125"/>
      <c r="T24" s="125"/>
      <c r="V24" s="125"/>
      <c r="W24" s="125"/>
    </row>
    <row r="25" spans="3:23" ht="15.75" customHeight="1">
      <c r="M25" s="125"/>
      <c r="N25" s="125"/>
      <c r="P25" s="125"/>
      <c r="Q25" s="125"/>
      <c r="S25" s="125"/>
      <c r="T25" s="125"/>
      <c r="V25" s="125"/>
      <c r="W25" s="125"/>
    </row>
    <row r="26" spans="3:23" ht="15.75" customHeight="1">
      <c r="M26" s="125"/>
      <c r="N26" s="125"/>
      <c r="P26" s="125"/>
      <c r="Q26" s="125"/>
      <c r="S26" s="125"/>
      <c r="T26" s="125"/>
      <c r="V26" s="125"/>
      <c r="W26" s="125"/>
    </row>
    <row r="27" spans="3:23" ht="15.75" customHeight="1">
      <c r="C27" s="456"/>
      <c r="D27" s="456"/>
      <c r="E27" s="456"/>
      <c r="F27" s="456"/>
      <c r="G27" s="456"/>
      <c r="H27" s="456"/>
      <c r="I27" s="456"/>
      <c r="J27" s="456"/>
      <c r="K27" s="456"/>
      <c r="L27" s="472"/>
      <c r="M27" s="472"/>
      <c r="N27" s="472"/>
      <c r="O27" s="472"/>
      <c r="P27" s="472"/>
      <c r="Q27" s="472"/>
      <c r="R27" s="472"/>
      <c r="S27" s="472"/>
      <c r="T27" s="472"/>
      <c r="U27" s="472"/>
      <c r="V27" s="472"/>
      <c r="W27" s="472"/>
    </row>
    <row r="28" spans="3:23" ht="15.75" customHeight="1">
      <c r="M28" s="125"/>
      <c r="N28" s="125"/>
      <c r="P28" s="125"/>
      <c r="Q28" s="125"/>
      <c r="S28" s="125"/>
      <c r="T28" s="125"/>
      <c r="V28" s="125"/>
      <c r="W28" s="125"/>
    </row>
    <row r="29" spans="3:23" ht="15.75" customHeight="1">
      <c r="C29" s="17"/>
      <c r="D29" s="17"/>
      <c r="E29" s="17"/>
      <c r="F29" s="17"/>
      <c r="G29" s="17"/>
      <c r="H29" s="17"/>
      <c r="I29" s="17"/>
      <c r="J29" s="17"/>
      <c r="K29" s="17"/>
      <c r="M29" s="125"/>
      <c r="N29" s="125"/>
      <c r="P29" s="125"/>
      <c r="Q29" s="125"/>
      <c r="S29" s="125"/>
      <c r="T29" s="125"/>
      <c r="V29" s="125"/>
      <c r="W29" s="125"/>
    </row>
    <row r="30" spans="3:23" ht="15.75" customHeight="1">
      <c r="C30" s="17"/>
      <c r="D30" s="17"/>
      <c r="E30" s="17"/>
      <c r="F30" s="17"/>
      <c r="G30" s="17"/>
      <c r="H30" s="17"/>
      <c r="I30" s="17"/>
      <c r="J30" s="17"/>
      <c r="K30" s="17"/>
      <c r="M30" s="125"/>
      <c r="N30" s="125"/>
      <c r="P30" s="125"/>
      <c r="Q30" s="125"/>
      <c r="S30" s="125"/>
      <c r="T30" s="125"/>
      <c r="V30" s="125"/>
      <c r="W30" s="125"/>
    </row>
    <row r="31" spans="3:23" ht="15.75" customHeight="1">
      <c r="C31" s="17"/>
      <c r="D31" s="17"/>
      <c r="E31" s="17"/>
      <c r="F31" s="17"/>
      <c r="G31" s="17"/>
      <c r="H31" s="17"/>
      <c r="I31" s="17"/>
      <c r="J31" s="17"/>
      <c r="K31" s="17"/>
      <c r="M31" s="125"/>
      <c r="N31" s="125"/>
      <c r="P31" s="125"/>
      <c r="Q31" s="125"/>
      <c r="S31" s="125"/>
      <c r="T31" s="125"/>
      <c r="V31" s="125"/>
      <c r="W31" s="125"/>
    </row>
    <row r="32" spans="3:23" ht="15.75" customHeight="1">
      <c r="C32" s="17"/>
      <c r="D32" s="17"/>
      <c r="E32" s="17"/>
      <c r="F32" s="17"/>
      <c r="G32" s="17"/>
      <c r="H32" s="17"/>
      <c r="I32" s="17"/>
      <c r="J32" s="17"/>
      <c r="K32" s="17"/>
      <c r="M32" s="125"/>
      <c r="N32" s="125"/>
      <c r="P32" s="125"/>
      <c r="Q32" s="125"/>
      <c r="S32" s="125"/>
      <c r="T32" s="125"/>
      <c r="V32" s="125"/>
      <c r="W32" s="125"/>
    </row>
    <row r="33" spans="3:23" ht="15.75" customHeight="1">
      <c r="C33" s="456"/>
      <c r="D33" s="456"/>
      <c r="E33" s="456"/>
      <c r="F33" s="456"/>
      <c r="G33" s="456"/>
      <c r="H33" s="456"/>
      <c r="I33" s="456"/>
      <c r="J33" s="456"/>
      <c r="K33" s="456"/>
      <c r="M33" s="125"/>
      <c r="N33" s="125"/>
      <c r="P33" s="125"/>
      <c r="Q33" s="125"/>
      <c r="S33" s="125"/>
      <c r="T33" s="125"/>
      <c r="V33" s="125"/>
      <c r="W33" s="125"/>
    </row>
    <row r="34" spans="3:23">
      <c r="M34" s="125"/>
      <c r="N34" s="125"/>
      <c r="P34" s="125"/>
      <c r="Q34" s="125"/>
      <c r="S34" s="125"/>
      <c r="T34" s="125"/>
      <c r="V34" s="125"/>
      <c r="W34" s="125"/>
    </row>
    <row r="35" spans="3:23">
      <c r="M35" s="125"/>
      <c r="N35" s="125"/>
      <c r="P35" s="125"/>
      <c r="Q35" s="125"/>
      <c r="S35" s="125"/>
      <c r="T35" s="125"/>
      <c r="V35" s="125"/>
      <c r="W35" s="125"/>
    </row>
    <row r="36" spans="3:23">
      <c r="M36" s="125"/>
      <c r="N36" s="125"/>
      <c r="P36" s="125"/>
      <c r="Q36" s="125"/>
      <c r="S36" s="125"/>
      <c r="T36" s="125"/>
      <c r="V36" s="125"/>
      <c r="W36" s="125"/>
    </row>
    <row r="37" spans="3:23">
      <c r="M37" s="125"/>
      <c r="N37" s="125"/>
      <c r="P37" s="125"/>
      <c r="Q37" s="125"/>
      <c r="S37" s="125"/>
      <c r="T37" s="125"/>
      <c r="V37" s="125"/>
      <c r="W37" s="125"/>
    </row>
    <row r="38" spans="3:23">
      <c r="C38" s="456"/>
      <c r="D38" s="456"/>
      <c r="E38" s="456"/>
      <c r="F38" s="456"/>
      <c r="G38" s="456"/>
      <c r="H38" s="456"/>
      <c r="I38" s="456"/>
      <c r="J38" s="456"/>
      <c r="K38" s="456"/>
      <c r="L38" s="456"/>
      <c r="M38" s="456"/>
      <c r="N38" s="456"/>
      <c r="O38" s="456"/>
      <c r="P38" s="456"/>
      <c r="Q38" s="456"/>
      <c r="S38" s="125"/>
      <c r="T38" s="125"/>
      <c r="V38" s="125"/>
      <c r="W38" s="125"/>
    </row>
    <row r="39" spans="3:23">
      <c r="M39" s="125"/>
      <c r="N39" s="125"/>
      <c r="P39" s="125"/>
      <c r="Q39" s="125"/>
      <c r="S39" s="125"/>
      <c r="T39" s="125"/>
      <c r="V39" s="125"/>
      <c r="W39" s="125"/>
    </row>
    <row r="40" spans="3:23">
      <c r="M40" s="125"/>
      <c r="N40" s="125"/>
      <c r="P40" s="125"/>
      <c r="Q40" s="125"/>
      <c r="S40" s="125"/>
      <c r="T40" s="125"/>
      <c r="V40" s="125"/>
      <c r="W40" s="125"/>
    </row>
    <row r="41" spans="3:23">
      <c r="C41" s="456"/>
      <c r="D41" s="456"/>
      <c r="E41" s="456"/>
      <c r="F41" s="456"/>
      <c r="G41" s="456"/>
      <c r="H41" s="456"/>
      <c r="I41" s="456"/>
      <c r="J41" s="456"/>
      <c r="K41" s="456"/>
      <c r="L41" s="456"/>
      <c r="M41" s="456"/>
      <c r="N41" s="456"/>
      <c r="P41" s="125"/>
      <c r="Q41" s="125"/>
      <c r="S41" s="125"/>
      <c r="T41" s="125"/>
      <c r="V41" s="125"/>
      <c r="W41" s="125"/>
    </row>
    <row r="42" spans="3:23">
      <c r="M42" s="125"/>
      <c r="N42" s="125"/>
      <c r="P42" s="125"/>
      <c r="Q42" s="125"/>
      <c r="S42" s="125"/>
      <c r="T42" s="125"/>
      <c r="V42" s="125"/>
      <c r="W42" s="125"/>
    </row>
    <row r="43" spans="3:23">
      <c r="M43" s="125"/>
      <c r="N43" s="125"/>
      <c r="P43" s="125"/>
      <c r="Q43" s="125"/>
      <c r="S43" s="125"/>
      <c r="T43" s="125"/>
      <c r="V43" s="125"/>
      <c r="W43" s="125"/>
    </row>
    <row r="44" spans="3:23">
      <c r="M44" s="125"/>
      <c r="N44" s="125"/>
      <c r="P44" s="125"/>
      <c r="Q44" s="125"/>
      <c r="S44" s="125"/>
      <c r="T44" s="125"/>
      <c r="V44" s="125"/>
      <c r="W44" s="125"/>
    </row>
    <row r="45" spans="3:23">
      <c r="M45" s="125"/>
      <c r="N45" s="125"/>
      <c r="P45" s="125"/>
      <c r="Q45" s="125"/>
      <c r="S45" s="125"/>
      <c r="T45" s="125"/>
      <c r="V45" s="125"/>
      <c r="W45" s="125"/>
    </row>
  </sheetData>
  <mergeCells count="25">
    <mergeCell ref="C8:K8"/>
    <mergeCell ref="A1:W1"/>
    <mergeCell ref="U9:W9"/>
    <mergeCell ref="C10:K10"/>
    <mergeCell ref="C13:K13"/>
    <mergeCell ref="C9:K9"/>
    <mergeCell ref="L9:N9"/>
    <mergeCell ref="O9:Q9"/>
    <mergeCell ref="R9:T9"/>
    <mergeCell ref="C18:K18"/>
    <mergeCell ref="L18:N18"/>
    <mergeCell ref="O18:Q18"/>
    <mergeCell ref="R18:T18"/>
    <mergeCell ref="U18:W18"/>
    <mergeCell ref="C19:K19"/>
    <mergeCell ref="C22:K22"/>
    <mergeCell ref="C27:K27"/>
    <mergeCell ref="L27:N27"/>
    <mergeCell ref="O27:Q27"/>
    <mergeCell ref="U27:W27"/>
    <mergeCell ref="C33:K33"/>
    <mergeCell ref="C38:N38"/>
    <mergeCell ref="O38:Q38"/>
    <mergeCell ref="C41:N41"/>
    <mergeCell ref="R27:T27"/>
  </mergeCells>
  <phoneticPr fontId="4"/>
  <pageMargins left="0.59055118110236227" right="0.59055118110236227" top="0.62992125984251968" bottom="0.98425196850393704" header="0.51181102362204722" footer="0.51181102362204722"/>
  <pageSetup paperSize="9" scale="88" firstPageNumber="24" orientation="portrait" useFirstPageNumber="1" r:id="rId1"/>
  <headerFooter>
    <oddFooter>&amp;C&amp;"HG丸ｺﾞｼｯｸM-PRO,標準"&amp;P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BS</vt:lpstr>
      <vt:lpstr>BS内訳</vt:lpstr>
      <vt:lpstr>正味財産増減</vt:lpstr>
      <vt:lpstr>収支計算書</vt:lpstr>
      <vt:lpstr>正味財産増減内訳表</vt:lpstr>
      <vt:lpstr>注記一般</vt:lpstr>
      <vt:lpstr>注記一般 (2)</vt:lpstr>
      <vt:lpstr>附属明細書</vt:lpstr>
      <vt:lpstr>財産目録</vt:lpstr>
      <vt:lpstr>収支予算書</vt:lpstr>
      <vt:lpstr>BS内訳!Print_Area</vt:lpstr>
      <vt:lpstr>財産目録!Print_Area</vt:lpstr>
      <vt:lpstr>収支計算書!Print_Area</vt:lpstr>
      <vt:lpstr>収支予算書!Print_Area</vt:lpstr>
      <vt:lpstr>正味財産増減!Print_Area</vt:lpstr>
      <vt:lpstr>正味財産増減内訳表!Print_Area</vt:lpstr>
      <vt:lpstr>'注記一般 (2)'!Print_Area</vt:lpstr>
      <vt:lpstr>表紙!Print_Area</vt:lpstr>
      <vt:lpstr>財産目録!Print_Titles</vt:lpstr>
      <vt:lpstr>正味財産増減内訳表!Print_Titles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dc:creator>
  <cp:lastModifiedBy>taikyo04</cp:lastModifiedBy>
  <cp:lastPrinted>2023-08-01T02:28:27Z</cp:lastPrinted>
  <dcterms:created xsi:type="dcterms:W3CDTF">2007-04-23T06:25:01Z</dcterms:created>
  <dcterms:modified xsi:type="dcterms:W3CDTF">2023-08-01T02:29:11Z</dcterms:modified>
</cp:coreProperties>
</file>